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rategy Summary" sheetId="1" state="visible" r:id="rId1"/>
    <sheet xmlns:r="http://schemas.openxmlformats.org/officeDocument/2006/relationships" name="ICP &amp; Segments" sheetId="2" state="visible" r:id="rId2"/>
    <sheet xmlns:r="http://schemas.openxmlformats.org/officeDocument/2006/relationships" name="Funnel Plan" sheetId="3" state="visible" r:id="rId3"/>
    <sheet xmlns:r="http://schemas.openxmlformats.org/officeDocument/2006/relationships" name="Channel Plan" sheetId="4" state="visible" r:id="rId4"/>
    <sheet xmlns:r="http://schemas.openxmlformats.org/officeDocument/2006/relationships" name="Unit Economics" sheetId="5" state="visible" r:id="rId5"/>
    <sheet xmlns:r="http://schemas.openxmlformats.org/officeDocument/2006/relationships" name="Test Log" sheetId="6" state="visible" r:id="rId6"/>
    <sheet xmlns:r="http://schemas.openxmlformats.org/officeDocument/2006/relationships" name="How-To Note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9">
    <numFmt numFmtId="164" formatCode="&quot;$&quot;#,##0"/>
    <numFmt numFmtId="165" formatCode="yyyy-mm-dd"/>
    <numFmt numFmtId="166" formatCode="d mmm yyyy"/>
    <numFmt numFmtId="167" formatCode="+#,##0;-#,##0;0"/>
    <numFmt numFmtId="168" formatCode="0.00&quot;:1&quot;"/>
    <numFmt numFmtId="169" formatCode="0.0&quot; mo&quot;"/>
    <numFmt numFmtId="170" formatCode="+&quot;$&quot;#,##0;-&quot;$&quot;#,##0;&quot;$&quot;0"/>
    <numFmt numFmtId="171" formatCode="0.0#%"/>
    <numFmt numFmtId="172" formatCode="0.0%"/>
  </numFmts>
  <fonts count="10">
    <font>
      <name val="Calibri"/>
      <family val="2"/>
      <color theme="1"/>
      <sz val="11"/>
      <scheme val="minor"/>
    </font>
    <font>
      <name val="Consolas"/>
      <b val="1"/>
      <color rgb="00FFFFFF"/>
      <sz val="11"/>
    </font>
    <font>
      <name val="Consolas"/>
      <b val="1"/>
      <color rgb="0017181B"/>
      <sz val="10"/>
    </font>
    <font>
      <name val="Georgia"/>
      <b val="1"/>
      <sz val="15"/>
    </font>
    <font>
      <name val="Arial"/>
      <i val="1"/>
      <color rgb="006B6A63"/>
      <sz val="9"/>
    </font>
    <font>
      <name val="Consolas"/>
      <b val="1"/>
      <color rgb="00FFFFFF"/>
      <sz val="10"/>
    </font>
    <font>
      <name val="Arial"/>
      <sz val="10"/>
    </font>
    <font>
      <name val="Arial"/>
      <i val="1"/>
      <sz val="10"/>
    </font>
    <font>
      <name val="Consolas"/>
      <b val="1"/>
      <sz val="10"/>
    </font>
    <font>
      <name val="Arial"/>
      <b val="1"/>
      <i val="1"/>
      <sz val="10"/>
    </font>
  </fonts>
  <fills count="5">
    <fill>
      <patternFill/>
    </fill>
    <fill>
      <patternFill patternType="gray125"/>
    </fill>
    <fill>
      <patternFill patternType="solid">
        <fgColor rgb="0017181B"/>
      </patternFill>
    </fill>
    <fill>
      <patternFill patternType="solid">
        <fgColor rgb="00FBEBCB"/>
      </patternFill>
    </fill>
    <fill>
      <patternFill patternType="solid">
        <fgColor rgb="00F3EEE2"/>
      </patternFill>
    </fill>
  </fills>
  <borders count="2">
    <border>
      <left/>
      <right/>
      <top/>
      <bottom/>
      <diagonal/>
    </border>
    <border>
      <left style="thin">
        <color rgb="00D8D5CC"/>
      </left>
      <right style="thin">
        <color rgb="00D8D5CC"/>
      </right>
      <top style="thin">
        <color rgb="00D8D5CC"/>
      </top>
      <bottom style="thin">
        <color rgb="00D8D5CC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6" fillId="0" borderId="1" pivotButton="0" quotePrefix="0" xfId="0"/>
    <xf numFmtId="0" fontId="7" fillId="3" borderId="1" applyAlignment="1" pivotButton="0" quotePrefix="0" xfId="0">
      <alignment vertical="top" wrapText="1"/>
    </xf>
    <xf numFmtId="164" fontId="7" fillId="3" borderId="1" applyAlignment="1" pivotButton="0" quotePrefix="0" xfId="0">
      <alignment vertical="top" wrapText="1"/>
    </xf>
    <xf numFmtId="166" fontId="7" fillId="3" borderId="1" applyAlignment="1" pivotButton="0" quotePrefix="0" xfId="0">
      <alignment vertical="top" wrapText="1"/>
    </xf>
    <xf numFmtId="0" fontId="8" fillId="4" borderId="1" pivotButton="0" quotePrefix="0" xfId="0"/>
    <xf numFmtId="164" fontId="9" fillId="4" borderId="1" pivotButton="0" quotePrefix="0" xfId="0"/>
    <xf numFmtId="0" fontId="7" fillId="0" borderId="1" pivotButton="0" quotePrefix="0" xfId="0"/>
    <xf numFmtId="1" fontId="9" fillId="4" borderId="1" pivotButton="0" quotePrefix="0" xfId="0"/>
    <xf numFmtId="167" fontId="7" fillId="0" borderId="1" pivotButton="0" quotePrefix="0" xfId="0"/>
    <xf numFmtId="170" fontId="7" fillId="0" borderId="1" pivotButton="0" quotePrefix="0" xfId="0"/>
    <xf numFmtId="168" fontId="9" fillId="4" borderId="1" pivotButton="0" quotePrefix="0" xfId="0"/>
    <xf numFmtId="169" fontId="9" fillId="4" borderId="1" pivotButton="0" quotePrefix="0" xfId="0"/>
    <xf numFmtId="0" fontId="7" fillId="3" borderId="1" pivotButton="0" quotePrefix="0" xfId="0"/>
    <xf numFmtId="0" fontId="8" fillId="0" borderId="1" pivotButton="0" quotePrefix="0" xfId="0"/>
    <xf numFmtId="164" fontId="7" fillId="3" borderId="1" pivotButton="0" quotePrefix="0" xfId="0"/>
    <xf numFmtId="3" fontId="7" fillId="3" borderId="1" pivotButton="0" quotePrefix="0" xfId="0"/>
    <xf numFmtId="171" fontId="7" fillId="3" borderId="1" pivotButton="0" quotePrefix="0" xfId="0"/>
    <xf numFmtId="1" fontId="7" fillId="0" borderId="1" pivotButton="0" quotePrefix="0" xfId="0"/>
    <xf numFmtId="164" fontId="7" fillId="0" borderId="1" pivotButton="0" quotePrefix="0" xfId="0"/>
    <xf numFmtId="172" fontId="7" fillId="0" borderId="1" pivotButton="0" quotePrefix="0" xfId="0"/>
    <xf numFmtId="168" fontId="9" fillId="0" borderId="1" pivotButton="0" quotePrefix="0" xfId="0"/>
    <xf numFmtId="3" fontId="9" fillId="4" borderId="1" pivotButton="0" quotePrefix="0" xfId="0"/>
    <xf numFmtId="10" fontId="9" fillId="4" borderId="1" pivotButton="0" quotePrefix="0" xfId="0"/>
    <xf numFmtId="172" fontId="9" fillId="4" borderId="1" pivotButton="0" quotePrefix="0" xfId="0"/>
    <xf numFmtId="164" fontId="9" fillId="0" borderId="1" pivotButton="0" quotePrefix="0" xfId="0"/>
    <xf numFmtId="0" fontId="4" fillId="0" borderId="1" pivotButton="0" quotePrefix="0" xfId="0"/>
    <xf numFmtId="9" fontId="7" fillId="3" borderId="1" pivotButton="0" quotePrefix="0" xfId="0"/>
    <xf numFmtId="172" fontId="7" fillId="3" borderId="1" pivotButton="0" quotePrefix="0" xfId="0"/>
    <xf numFmtId="166" fontId="7" fillId="3" borderId="1" pivotButton="0" quotePrefix="0" xfId="0"/>
    <xf numFmtId="0" fontId="5" fillId="2" borderId="0" pivotButton="0" quotePrefix="0" xfId="0"/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CFE5D5"/>
        </patternFill>
      </fill>
    </dxf>
    <dxf>
      <fill>
        <patternFill patternType="solid">
          <fgColor rgb="00F6DFB4"/>
        </patternFill>
      </fill>
    </dxf>
    <dxf>
      <fill>
        <patternFill patternType="solid">
          <fgColor rgb="00F2C4C0"/>
        </patternFill>
      </fill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70" customWidth="1" min="2" max="2"/>
    <col width="18" customWidth="1" min="3" max="3"/>
  </cols>
  <sheetData>
    <row r="1">
      <c r="A1" s="1" t="inlineStr">
        <is>
          <t>MI</t>
        </is>
      </c>
      <c r="B1" s="2" t="inlineStr">
        <is>
          <t>MI  MARKET INTELLIGENCE TOOLS   ·   marketintelligencetools.com/templates/customer-acquisition-strategy-template/</t>
        </is>
      </c>
    </row>
    <row r="2">
      <c r="A2" s="3" t="inlineStr">
        <is>
          <t>Customer Acquisition Strategy: Summary</t>
        </is>
      </c>
    </row>
    <row r="3">
      <c r="A3" s="4" t="inlineStr">
        <is>
          <t>Amber cells are inputs. The results block pulls from the Channel Plan and Unit Economics tabs; don't type over it.</t>
        </is>
      </c>
    </row>
    <row r="5">
      <c r="A5" s="5" t="inlineStr">
        <is>
          <t>FIELD</t>
        </is>
      </c>
      <c r="B5" s="5" t="inlineStr">
        <is>
          <t>VALUE</t>
        </is>
      </c>
      <c r="C5" s="5" t="inlineStr"/>
    </row>
    <row r="6">
      <c r="A6" s="6" t="inlineStr">
        <is>
          <t>Company</t>
        </is>
      </c>
      <c r="B6" s="7" t="inlineStr">
        <is>
          <t>Crewbook (fictional): scheduling app for home services contractors</t>
        </is>
      </c>
    </row>
    <row r="7">
      <c r="A7" s="6" t="inlineStr">
        <is>
          <t>Quarter</t>
        </is>
      </c>
      <c r="B7" s="7" t="inlineStr">
        <is>
          <t>Q1</t>
        </is>
      </c>
    </row>
    <row r="8">
      <c r="A8" s="6" t="inlineStr">
        <is>
          <t>Goal: new paying customers</t>
        </is>
      </c>
      <c r="B8" s="7" t="n">
        <v>30</v>
      </c>
    </row>
    <row r="9">
      <c r="A9" s="6" t="inlineStr">
        <is>
          <t>Goal: new MRR</t>
        </is>
      </c>
      <c r="B9" s="8" t="n">
        <v>9000</v>
      </c>
    </row>
    <row r="10" ht="30" customHeight="1">
      <c r="A10" s="6" t="inlineStr">
        <is>
          <t>ICP in one line</t>
        </is>
      </c>
      <c r="B10" s="7" t="inlineStr">
        <is>
          <t>US HVAC, plumbing and electrical contractors with 10 to 50 technicians who still schedule jobs on a whiteboard or spreadsheet</t>
        </is>
      </c>
    </row>
    <row r="11" ht="30" customHeight="1">
      <c r="A11" s="6" t="inlineStr">
        <is>
          <t>Value proposition</t>
        </is>
      </c>
      <c r="B11" s="7" t="inlineStr">
        <is>
          <t>Crewbook books, routes and confirms every job from one dispatch board, so a 20-technician shop stops double-booking crews</t>
        </is>
      </c>
    </row>
    <row r="12">
      <c r="A12" s="6" t="inlineStr">
        <is>
          <t>Owner</t>
        </is>
      </c>
      <c r="B12" s="7" t="inlineStr">
        <is>
          <t>Head of growth</t>
        </is>
      </c>
    </row>
    <row r="13">
      <c r="A13" s="6" t="inlineStr">
        <is>
          <t>Review date</t>
        </is>
      </c>
      <c r="B13" s="9" t="n">
        <v>46477</v>
      </c>
    </row>
    <row r="15">
      <c r="A15" s="5" t="inlineStr">
        <is>
          <t>RESULT (CALCULATED)</t>
        </is>
      </c>
      <c r="B15" s="5" t="inlineStr">
        <is>
          <t>VALUE</t>
        </is>
      </c>
      <c r="C15" s="5" t="inlineStr">
        <is>
          <t>VS GOAL / BENCHMARK</t>
        </is>
      </c>
    </row>
    <row r="16">
      <c r="A16" s="10" t="inlineStr">
        <is>
          <t>Total acquisition spend</t>
        </is>
      </c>
      <c r="B16" s="11">
        <f>'Channel Plan'!B12</f>
        <v/>
      </c>
      <c r="C16" s="12" t="n"/>
    </row>
    <row r="17">
      <c r="A17" s="10" t="inlineStr">
        <is>
          <t>New paying customers</t>
        </is>
      </c>
      <c r="B17" s="13">
        <f>'Channel Plan'!E12</f>
        <v/>
      </c>
      <c r="C17" s="14">
        <f>IF(B16="","",B17-B8)</f>
        <v/>
      </c>
    </row>
    <row r="18">
      <c r="A18" s="10" t="inlineStr">
        <is>
          <t>New MRR</t>
        </is>
      </c>
      <c r="B18" s="11">
        <f>'Unit Economics'!B15</f>
        <v/>
      </c>
      <c r="C18" s="15">
        <f>B18-B9</f>
        <v/>
      </c>
    </row>
    <row r="19">
      <c r="A19" s="10" t="inlineStr">
        <is>
          <t>Blended CAC</t>
        </is>
      </c>
      <c r="B19" s="11">
        <f>'Unit Economics'!B11</f>
        <v/>
      </c>
      <c r="C19" s="12" t="n"/>
    </row>
    <row r="20">
      <c r="A20" s="10" t="inlineStr">
        <is>
          <t>Customer lifetime value (LTV)</t>
        </is>
      </c>
      <c r="B20" s="11">
        <f>'Unit Economics'!B10</f>
        <v/>
      </c>
      <c r="C20" s="12" t="n"/>
    </row>
    <row r="21">
      <c r="A21" s="10" t="inlineStr">
        <is>
          <t>LTV:CAC ratio</t>
        </is>
      </c>
      <c r="B21" s="16">
        <f>'Unit Economics'!B12</f>
        <v/>
      </c>
      <c r="C21" s="12">
        <f>IF(B21&gt;=3,"Meets 3:1",IF(B21&gt;=1,"Under 3:1","Losing money"))</f>
        <v/>
      </c>
    </row>
    <row r="22">
      <c r="A22" s="10" t="inlineStr">
        <is>
          <t>CAC payback (months)</t>
        </is>
      </c>
      <c r="B22" s="17">
        <f>'Unit Economics'!B13</f>
        <v/>
      </c>
      <c r="C22" s="12">
        <f>IF(B22&lt;=12,"Inside 12 months","Past 12 months")</f>
        <v/>
      </c>
    </row>
  </sheetData>
  <conditionalFormatting sqref="B21">
    <cfRule type="expression" priority="1" dxfId="0">
      <formula>AND(ISNUMBER(B21),B21&gt;=3)</formula>
    </cfRule>
    <cfRule type="expression" priority="2" dxfId="1">
      <formula>AND(ISNUMBER(B21),B21&gt;=1,B21&lt;3)</formula>
    </cfRule>
    <cfRule type="expression" priority="3" dxfId="2">
      <formula>AND(ISNUMBER(B21),B21&lt;1)</formula>
    </cfRule>
  </conditionalFormatting>
  <conditionalFormatting sqref="B22">
    <cfRule type="expression" priority="4" dxfId="2">
      <formula>AND(ISNUMBER(B22),B22&gt;12)</formula>
    </cfRule>
    <cfRule type="expression" priority="5" dxfId="0">
      <formula>AND(ISNUMBER(B22),B22&lt;=12)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22" customWidth="1" min="3" max="3"/>
    <col width="32" customWidth="1" min="4" max="4"/>
    <col width="34" customWidth="1" min="5" max="5"/>
    <col width="36" customWidth="1" min="6" max="6"/>
  </cols>
  <sheetData>
    <row r="1">
      <c r="A1" s="1" t="inlineStr">
        <is>
          <t>MI</t>
        </is>
      </c>
      <c r="B1" s="2" t="inlineStr">
        <is>
          <t>MI  MARKET INTELLIGENCE TOOLS   ·   marketintelligencetools.com/templates/customer-acquisition-strategy-template/</t>
        </is>
      </c>
    </row>
    <row r="2">
      <c r="A2" s="3" t="inlineStr">
        <is>
          <t>ICP &amp; Segments</t>
        </is>
      </c>
    </row>
    <row r="3">
      <c r="A3" s="4" t="inlineStr">
        <is>
          <t>One row per segment. Write disqualifiers precise enough to exclude prospects outside the target audience; the Channel Plan depends on them.</t>
        </is>
      </c>
    </row>
    <row r="5">
      <c r="A5" s="5" t="inlineStr">
        <is>
          <t>SEGMENT</t>
        </is>
      </c>
      <c r="B5" s="5" t="inlineStr">
        <is>
          <t>FIRMOGRAPHICS</t>
        </is>
      </c>
      <c r="C5" s="5" t="inlineStr">
        <is>
          <t>BUYER ROLE</t>
        </is>
      </c>
      <c r="D5" s="5" t="inlineStr">
        <is>
          <t>TRIGGER EVENT</t>
        </is>
      </c>
      <c r="E5" s="5" t="inlineStr">
        <is>
          <t>PAIN POINT</t>
        </is>
      </c>
      <c r="F5" s="5" t="inlineStr">
        <is>
          <t>DISQUALIFIERS</t>
        </is>
      </c>
    </row>
    <row r="6" ht="58" customHeight="1">
      <c r="A6" s="7" t="inlineStr">
        <is>
          <t>Core contractors</t>
        </is>
      </c>
      <c r="B6" s="7" t="inlineStr">
        <is>
          <t>US HVAC, plumbing and electrical contractors, 10 to 19 technicians</t>
        </is>
      </c>
      <c r="C6" s="7" t="inlineStr">
        <is>
          <t>Owner-operator</t>
        </is>
      </c>
      <c r="D6" s="7" t="inlineStr">
        <is>
          <t>Hires a second office person to handle dispatch</t>
        </is>
      </c>
      <c r="E6" s="7" t="inlineStr">
        <is>
          <t>Jobs scheduled on a whiteboard; technicians double-booked or sent to the wrong address</t>
        </is>
      </c>
      <c r="F6" s="7" t="inlineStr">
        <is>
          <t>Under 10 technicians; outside the US; signed to a field service platform contract</t>
        </is>
      </c>
    </row>
    <row r="7" ht="58" customHeight="1">
      <c r="A7" s="7" t="inlineStr">
        <is>
          <t>Growth contractors</t>
        </is>
      </c>
      <c r="B7" s="7" t="inlineStr">
        <is>
          <t>Same trades, 20 to 50 technicians, often two or more service vans per trade</t>
        </is>
      </c>
      <c r="C7" s="7" t="inlineStr">
        <is>
          <t>Operations manager</t>
        </is>
      </c>
      <c r="D7" s="7" t="inlineStr">
        <is>
          <t>Opens a second location or adds a new trade</t>
        </is>
      </c>
      <c r="E7" s="7" t="inlineStr">
        <is>
          <t>Dispatcher spends most of the day on phone confirmations; no view of crew capacity</t>
        </is>
      </c>
      <c r="F7" s="7" t="inlineStr">
        <is>
          <t>Over 50 technicians (needs enterprise routing); franchise locations that must use head-office software</t>
        </is>
      </c>
    </row>
    <row r="8">
      <c r="A8" s="18" t="n"/>
      <c r="B8" s="18" t="n"/>
      <c r="C8" s="18" t="n"/>
      <c r="D8" s="18" t="n"/>
      <c r="E8" s="18" t="n"/>
      <c r="F8" s="18" t="n"/>
    </row>
    <row r="9">
      <c r="A9" s="18" t="n"/>
      <c r="B9" s="18" t="n"/>
      <c r="C9" s="18" t="n"/>
      <c r="D9" s="18" t="n"/>
      <c r="E9" s="18" t="n"/>
      <c r="F9" s="18" t="n"/>
    </row>
    <row r="10">
      <c r="A10" s="18" t="n"/>
      <c r="B10" s="18" t="n"/>
      <c r="C10" s="18" t="n"/>
      <c r="D10" s="18" t="n"/>
      <c r="E10" s="18" t="n"/>
      <c r="F10" s="18" t="n"/>
    </row>
    <row r="11">
      <c r="A11" s="18" t="n"/>
      <c r="B11" s="18" t="n"/>
      <c r="C11" s="18" t="n"/>
      <c r="D11" s="18" t="n"/>
      <c r="E11" s="18" t="n"/>
      <c r="F11" s="1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32" customWidth="1" min="2" max="2"/>
    <col width="34" customWidth="1" min="3" max="3"/>
    <col width="32" customWidth="1" min="4" max="4"/>
    <col width="28" customWidth="1" min="5" max="5"/>
    <col width="28" customWidth="1" min="6" max="6"/>
  </cols>
  <sheetData>
    <row r="1">
      <c r="A1" s="1" t="inlineStr">
        <is>
          <t>MI</t>
        </is>
      </c>
      <c r="B1" s="2" t="inlineStr">
        <is>
          <t>MI  MARKET INTELLIGENCE TOOLS   ·   marketintelligencetools.com/templates/customer-acquisition-strategy-template/</t>
        </is>
      </c>
    </row>
    <row r="2">
      <c r="A2" s="3" t="inlineStr">
        <is>
          <t>Funnel Plan</t>
        </is>
      </c>
    </row>
    <row r="3">
      <c r="A3" s="4" t="inlineStr">
        <is>
          <t>Six stages from first awareness to retention. Fill the same five fields per stage; the KPI column is what you check between rows for drop-offs.</t>
        </is>
      </c>
    </row>
    <row r="5">
      <c r="A5" s="5" t="inlineStr">
        <is>
          <t>STAGE</t>
        </is>
      </c>
      <c r="B5" s="5" t="inlineStr">
        <is>
          <t>GOAL</t>
        </is>
      </c>
      <c r="C5" s="5" t="inlineStr">
        <is>
          <t>MESSAGE</t>
        </is>
      </c>
      <c r="D5" s="5" t="inlineStr">
        <is>
          <t>CHANNEL</t>
        </is>
      </c>
      <c r="E5" s="5" t="inlineStr">
        <is>
          <t>CALL TO ACTION</t>
        </is>
      </c>
      <c r="F5" s="5" t="inlineStr">
        <is>
          <t>KPI</t>
        </is>
      </c>
    </row>
    <row r="6" ht="44" customHeight="1">
      <c r="A6" s="19" t="inlineStr">
        <is>
          <t>Awareness</t>
        </is>
      </c>
      <c r="B6" s="7" t="inlineStr">
        <is>
          <t>First awareness among potential customers who own home services businesses</t>
        </is>
      </c>
      <c r="C6" s="7" t="inlineStr">
        <is>
          <t>Double-booked crews cost you jobs; here's how 20-tech shops schedule</t>
        </is>
      </c>
      <c r="D6" s="7" t="inlineStr">
        <is>
          <t>Blog post, paid search, short form videos for brand awareness</t>
        </is>
      </c>
      <c r="E6" s="7" t="inlineStr">
        <is>
          <t>Read the scheduling guide</t>
        </is>
      </c>
      <c r="F6" s="7" t="inlineStr">
        <is>
          <t>Sessions from organic search</t>
        </is>
      </c>
    </row>
    <row r="7" ht="44" customHeight="1">
      <c r="A7" s="19" t="inlineStr">
        <is>
          <t>Interest</t>
        </is>
      </c>
      <c r="B7" s="7" t="inlineStr">
        <is>
          <t>Lead generation: capture an email address</t>
        </is>
      </c>
      <c r="C7" s="7" t="inlineStr">
        <is>
          <t>A dispatch board you can print today</t>
        </is>
      </c>
      <c r="D7" s="7" t="inlineStr">
        <is>
          <t>Landing pages with a free dispatch-board download</t>
        </is>
      </c>
      <c r="E7" s="7" t="inlineStr">
        <is>
          <t>Download the board</t>
        </is>
      </c>
      <c r="F7" s="7" t="inlineStr">
        <is>
          <t>Visitor-to-lead rate</t>
        </is>
      </c>
    </row>
    <row r="8" ht="44" customHeight="1">
      <c r="A8" s="19" t="inlineStr">
        <is>
          <t>Consideration</t>
        </is>
      </c>
      <c r="B8" s="7" t="inlineStr">
        <is>
          <t>Book a demo</t>
        </is>
      </c>
      <c r="C8" s="7" t="inlineStr">
        <is>
          <t>See your own week of jobs on one screen</t>
        </is>
      </c>
      <c r="D8" s="7" t="inlineStr">
        <is>
          <t>Email marketing nurture, brand review profiles</t>
        </is>
      </c>
      <c r="E8" s="7" t="inlineStr">
        <is>
          <t>Book a demo</t>
        </is>
      </c>
      <c r="F8" s="7" t="inlineStr">
        <is>
          <t>Lead-to-demo rate</t>
        </is>
      </c>
    </row>
    <row r="9" ht="44" customHeight="1">
      <c r="A9" s="19" t="inlineStr">
        <is>
          <t>Conversion</t>
        </is>
      </c>
      <c r="B9" s="7" t="inlineStr">
        <is>
          <t>Sign a paid plan</t>
        </is>
      </c>
      <c r="C9" s="7" t="inlineStr">
        <is>
          <t>Live in a day, with your job list imported</t>
        </is>
      </c>
      <c r="D9" s="7" t="inlineStr">
        <is>
          <t>Sales team demo, 14-day trial</t>
        </is>
      </c>
      <c r="E9" s="7" t="inlineStr">
        <is>
          <t>Start the trial</t>
        </is>
      </c>
      <c r="F9" s="7" t="inlineStr">
        <is>
          <t>Demo-to-customer rate</t>
        </is>
      </c>
    </row>
    <row r="10" ht="44" customHeight="1">
      <c r="A10" s="19" t="inlineStr">
        <is>
          <t>Onboarding</t>
        </is>
      </c>
      <c r="B10" s="7" t="inlineStr">
        <is>
          <t>First 20 jobs scheduled</t>
        </is>
      </c>
      <c r="C10" s="7" t="inlineStr">
        <is>
          <t>Your first 20 jobs, booked and confirmed</t>
        </is>
      </c>
      <c r="D10" s="7" t="inlineStr">
        <is>
          <t>In-app checklist, setup call</t>
        </is>
      </c>
      <c r="E10" s="7" t="inlineStr">
        <is>
          <t>Import your job list</t>
        </is>
      </c>
      <c r="F10" s="7" t="inlineStr">
        <is>
          <t>Days to first scheduled job</t>
        </is>
      </c>
    </row>
    <row r="11" ht="44" customHeight="1">
      <c r="A11" s="19" t="inlineStr">
        <is>
          <t>Retention</t>
        </is>
      </c>
      <c r="B11" s="7" t="inlineStr">
        <is>
          <t>Renew and refer</t>
        </is>
      </c>
      <c r="C11" s="7" t="inlineStr">
        <is>
          <t>Know a contractor who still uses a whiteboard?</t>
        </is>
      </c>
      <c r="D11" s="7" t="inlineStr">
        <is>
          <t>Check-ins with existing customers, new features email</t>
        </is>
      </c>
      <c r="E11" s="7" t="inlineStr">
        <is>
          <t>Refer a contractor for a $500 credit</t>
        </is>
      </c>
      <c r="F11" s="7" t="inlineStr">
        <is>
          <t>Monthly churn, referrals sent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10" customWidth="1" min="3" max="3"/>
    <col width="15" customWidth="1" min="4" max="4"/>
    <col width="14" customWidth="1" min="5" max="5"/>
    <col width="12" customWidth="1" min="6" max="6"/>
    <col width="14" customWidth="1" min="7" max="7"/>
    <col width="15" customWidth="1" min="8" max="8"/>
    <col width="12" customWidth="1" min="9" max="9"/>
  </cols>
  <sheetData>
    <row r="1">
      <c r="A1" s="1" t="inlineStr">
        <is>
          <t>MI</t>
        </is>
      </c>
      <c r="B1" s="2" t="inlineStr">
        <is>
          <t>MI  MARKET INTELLIGENCE TOOLS   ·   marketintelligencetools.com/templates/customer-acquisition-strategy-template/</t>
        </is>
      </c>
    </row>
    <row r="2">
      <c r="A2" s="3" t="inlineStr">
        <is>
          <t>Acquisition Channel Plan</t>
        </is>
      </c>
    </row>
    <row r="3">
      <c r="A3" s="4" t="inlineStr">
        <is>
          <t>Enter spend (include salaries of anyone whose job is acquiring customers), leads and lead-to-customer rate. LTV:CAC: green 3:1 or above, amber 1:1 to 3:1, red below 1:1.</t>
        </is>
      </c>
    </row>
    <row r="5">
      <c r="A5" s="5" t="inlineStr">
        <is>
          <t>CHANNEL</t>
        </is>
      </c>
      <c r="B5" s="5" t="inlineStr">
        <is>
          <t>SPEND</t>
        </is>
      </c>
      <c r="C5" s="5" t="inlineStr">
        <is>
          <t>LEADS</t>
        </is>
      </c>
      <c r="D5" s="5" t="inlineStr">
        <is>
          <t>LEAD-TO-CUSTOMER</t>
        </is>
      </c>
      <c r="E5" s="5" t="inlineStr">
        <is>
          <t>NEW CUSTOMERS</t>
        </is>
      </c>
      <c r="F5" s="5" t="inlineStr">
        <is>
          <t>CAC</t>
        </is>
      </c>
      <c r="G5" s="5" t="inlineStr">
        <is>
          <t>SHARE OF BUDGET</t>
        </is>
      </c>
      <c r="H5" s="5" t="inlineStr">
        <is>
          <t>SHARE OF CUSTOMERS</t>
        </is>
      </c>
      <c r="I5" s="5" t="inlineStr">
        <is>
          <t>LTV:CAC</t>
        </is>
      </c>
    </row>
    <row r="6">
      <c r="A6" s="18" t="inlineStr">
        <is>
          <t>Paid search</t>
        </is>
      </c>
      <c r="B6" s="20" t="n">
        <v>24000</v>
      </c>
      <c r="C6" s="21" t="n">
        <v>320</v>
      </c>
      <c r="D6" s="22" t="n">
        <v>0.025</v>
      </c>
      <c r="E6" s="23">
        <f>IF(OR(C6="",D6=""),"",C6*D6)</f>
        <v/>
      </c>
      <c r="F6" s="24">
        <f>IF(OR(E6="",E6=0),"",B6/E6)</f>
        <v/>
      </c>
      <c r="G6" s="25">
        <f>IF(B6="","",B6/$B$12)</f>
        <v/>
      </c>
      <c r="H6" s="25">
        <f>IF(E6="","",E6/$E$12)</f>
        <v/>
      </c>
      <c r="I6" s="26">
        <f>IF(F6="","",'Unit Economics'!$B$10/F6)</f>
        <v/>
      </c>
    </row>
    <row r="7">
      <c r="A7" s="18" t="inlineStr">
        <is>
          <t>Content &amp; SEO</t>
        </is>
      </c>
      <c r="B7" s="20" t="n">
        <v>12000</v>
      </c>
      <c r="C7" s="21" t="n">
        <v>160</v>
      </c>
      <c r="D7" s="22" t="n">
        <v>0.0375</v>
      </c>
      <c r="E7" s="23">
        <f>IF(OR(C7="",D7=""),"",C7*D7)</f>
        <v/>
      </c>
      <c r="F7" s="24">
        <f>IF(OR(E7="",E7=0),"",B7/E7)</f>
        <v/>
      </c>
      <c r="G7" s="25">
        <f>IF(B7="","",B7/$B$12)</f>
        <v/>
      </c>
      <c r="H7" s="25">
        <f>IF(E7="","",E7/$E$12)</f>
        <v/>
      </c>
      <c r="I7" s="26">
        <f>IF(F7="","",'Unit Economics'!$B$10/F7)</f>
        <v/>
      </c>
    </row>
    <row r="8">
      <c r="A8" s="18" t="inlineStr">
        <is>
          <t>Email nurture</t>
        </is>
      </c>
      <c r="B8" s="20" t="n">
        <v>3000</v>
      </c>
      <c r="C8" s="21" t="n">
        <v>80</v>
      </c>
      <c r="D8" s="22" t="n">
        <v>0.05</v>
      </c>
      <c r="E8" s="23">
        <f>IF(OR(C8="",D8=""),"",C8*D8)</f>
        <v/>
      </c>
      <c r="F8" s="24">
        <f>IF(OR(E8="",E8=0),"",B8/E8)</f>
        <v/>
      </c>
      <c r="G8" s="25">
        <f>IF(B8="","",B8/$B$12)</f>
        <v/>
      </c>
      <c r="H8" s="25">
        <f>IF(E8="","",E8/$E$12)</f>
        <v/>
      </c>
      <c r="I8" s="26">
        <f>IF(F8="","",'Unit Economics'!$B$10/F8)</f>
        <v/>
      </c>
    </row>
    <row r="9">
      <c r="A9" s="18" t="inlineStr">
        <is>
          <t>Referral program</t>
        </is>
      </c>
      <c r="B9" s="20" t="n">
        <v>3000</v>
      </c>
      <c r="C9" s="21" t="n">
        <v>15</v>
      </c>
      <c r="D9" s="22" t="n">
        <v>0.4</v>
      </c>
      <c r="E9" s="23">
        <f>IF(OR(C9="",D9=""),"",C9*D9)</f>
        <v/>
      </c>
      <c r="F9" s="24">
        <f>IF(OR(E9="",E9=0),"",B9/E9)</f>
        <v/>
      </c>
      <c r="G9" s="25">
        <f>IF(B9="","",B9/$B$12)</f>
        <v/>
      </c>
      <c r="H9" s="25">
        <f>IF(E9="","",E9/$E$12)</f>
        <v/>
      </c>
      <c r="I9" s="26">
        <f>IF(F9="","",'Unit Economics'!$B$10/F9)</f>
        <v/>
      </c>
    </row>
    <row r="10">
      <c r="A10" s="18" t="inlineStr">
        <is>
          <t>LinkedIn ads</t>
        </is>
      </c>
      <c r="B10" s="20" t="n">
        <v>15000</v>
      </c>
      <c r="C10" s="21" t="n">
        <v>100</v>
      </c>
      <c r="D10" s="22" t="n">
        <v>0.02</v>
      </c>
      <c r="E10" s="23">
        <f>IF(OR(C10="",D10=""),"",C10*D10)</f>
        <v/>
      </c>
      <c r="F10" s="24">
        <f>IF(OR(E10="",E10=0),"",B10/E10)</f>
        <v/>
      </c>
      <c r="G10" s="25">
        <f>IF(B10="","",B10/$B$12)</f>
        <v/>
      </c>
      <c r="H10" s="25">
        <f>IF(E10="","",E10/$E$12)</f>
        <v/>
      </c>
      <c r="I10" s="26">
        <f>IF(F10="","",'Unit Economics'!$B$10/F10)</f>
        <v/>
      </c>
    </row>
    <row r="11">
      <c r="A11" s="18" t="inlineStr">
        <is>
          <t>Outbound SDR</t>
        </is>
      </c>
      <c r="B11" s="20" t="n">
        <v>27000</v>
      </c>
      <c r="C11" s="21" t="n">
        <v>75</v>
      </c>
      <c r="D11" s="22" t="n">
        <v>0.08</v>
      </c>
      <c r="E11" s="23">
        <f>IF(OR(C11="",D11=""),"",C11*D11)</f>
        <v/>
      </c>
      <c r="F11" s="24">
        <f>IF(OR(E11="",E11=0),"",B11/E11)</f>
        <v/>
      </c>
      <c r="G11" s="25">
        <f>IF(B11="","",B11/$B$12)</f>
        <v/>
      </c>
      <c r="H11" s="25">
        <f>IF(E11="","",E11/$E$12)</f>
        <v/>
      </c>
      <c r="I11" s="26">
        <f>IF(F11="","",'Unit Economics'!$B$10/F11)</f>
        <v/>
      </c>
    </row>
    <row r="12">
      <c r="A12" s="10" t="inlineStr">
        <is>
          <t>TOTAL</t>
        </is>
      </c>
      <c r="B12" s="11">
        <f>SUM(B6:B11)</f>
        <v/>
      </c>
      <c r="C12" s="27">
        <f>SUM(C6:C11)</f>
        <v/>
      </c>
      <c r="D12" s="28">
        <f>IF(C12=0,"",E12/C12)</f>
        <v/>
      </c>
      <c r="E12" s="13">
        <f>SUM(E6:E11)</f>
        <v/>
      </c>
      <c r="F12" s="11">
        <f>IF(E12=0,"",B12/E12)</f>
        <v/>
      </c>
      <c r="G12" s="29">
        <f>SUM(G6:G11)</f>
        <v/>
      </c>
      <c r="H12" s="29">
        <f>SUM(H6:H11)</f>
        <v/>
      </c>
      <c r="I12" s="16">
        <f>IF(F12="","",'Unit Economics'!$B$10/F12)</f>
        <v/>
      </c>
    </row>
    <row r="14">
      <c r="A14" s="19" t="inlineStr">
        <is>
          <t>CAC ceiling at 3:1</t>
        </is>
      </c>
      <c r="B14" s="30">
        <f>'Unit Economics'!B14</f>
        <v/>
      </c>
      <c r="C14" s="31" t="inlineStr">
        <is>
          <t>Any channel with a CAC above this figure falls under the 3:1 line.</t>
        </is>
      </c>
    </row>
  </sheetData>
  <conditionalFormatting sqref="I6:I12">
    <cfRule type="expression" priority="1" dxfId="0">
      <formula>AND(ISNUMBER(I6),I6&gt;=3)</formula>
    </cfRule>
    <cfRule type="expression" priority="2" dxfId="1">
      <formula>AND(ISNUMBER(I6),I6&gt;=1,I6&lt;3)</formula>
    </cfRule>
    <cfRule type="expression" priority="3" dxfId="2">
      <formula>AND(ISNUMBER(I6),I6&lt;1)</formula>
    </cfRule>
  </conditionalFormatting>
  <conditionalFormatting sqref="F6:F11">
    <cfRule type="expression" priority="4" dxfId="3">
      <formula>AND(ISNUMBER(F6),F6&gt;$B$14)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70" customWidth="1" min="3" max="3"/>
  </cols>
  <sheetData>
    <row r="1">
      <c r="A1" s="1" t="inlineStr">
        <is>
          <t>MI</t>
        </is>
      </c>
      <c r="B1" s="2" t="inlineStr">
        <is>
          <t>MI  MARKET INTELLIGENCE TOOLS   ·   marketintelligencetools.com/templates/customer-acquisition-strategy-template/</t>
        </is>
      </c>
    </row>
    <row r="2">
      <c r="A2" s="3" t="inlineStr">
        <is>
          <t>Unit Economics</t>
        </is>
      </c>
    </row>
    <row r="3">
      <c r="A3" s="4" t="inlineStr">
        <is>
          <t>Three inputs. Keep ARPA and churn in the same time unit (both monthly); an annual price against monthly churn inflates LTV twelvefold.</t>
        </is>
      </c>
    </row>
    <row r="5">
      <c r="A5" s="5" t="inlineStr">
        <is>
          <t>INPUT</t>
        </is>
      </c>
      <c r="B5" s="5" t="inlineStr">
        <is>
          <t>VALUE</t>
        </is>
      </c>
      <c r="C5" s="5" t="inlineStr">
        <is>
          <t>NOTE</t>
        </is>
      </c>
    </row>
    <row r="6">
      <c r="A6" s="6" t="inlineStr">
        <is>
          <t>ARPA (average revenue per account, monthly)</t>
        </is>
      </c>
      <c r="B6" s="20" t="n">
        <v>300</v>
      </c>
      <c r="C6" s="6" t="inlineStr">
        <is>
          <t>Monthly subscription price per customer</t>
        </is>
      </c>
    </row>
    <row r="7">
      <c r="A7" s="6" t="inlineStr">
        <is>
          <t>Gross margin</t>
        </is>
      </c>
      <c r="B7" s="32" t="n">
        <v>0.78</v>
      </c>
      <c r="C7" s="6" t="inlineStr">
        <is>
          <t>Revenue minus hosting, support and payment costs, as a share of revenue</t>
        </is>
      </c>
    </row>
    <row r="8">
      <c r="A8" s="6" t="inlineStr">
        <is>
          <t>Monthly churn</t>
        </is>
      </c>
      <c r="B8" s="33" t="n">
        <v>0.025</v>
      </c>
      <c r="C8" s="6" t="inlineStr">
        <is>
          <t>Share of customers lost per month</t>
        </is>
      </c>
    </row>
    <row r="9">
      <c r="A9" s="5" t="inlineStr">
        <is>
          <t>OUTPUT (CALCULATED)</t>
        </is>
      </c>
      <c r="B9" s="5" t="inlineStr">
        <is>
          <t>VALUE</t>
        </is>
      </c>
      <c r="C9" s="5" t="inlineStr">
        <is>
          <t>FORMULA</t>
        </is>
      </c>
    </row>
    <row r="10">
      <c r="A10" s="10" t="inlineStr">
        <is>
          <t>Customer lifetime value (LTV)</t>
        </is>
      </c>
      <c r="B10" s="11">
        <f>B6*B7/B8</f>
        <v/>
      </c>
      <c r="C10" s="6" t="inlineStr">
        <is>
          <t>ARPA x gross margin / monthly churn (David Skok, SaaS Metrics 2.0)</t>
        </is>
      </c>
    </row>
    <row r="11">
      <c r="A11" s="10" t="inlineStr">
        <is>
          <t>Blended CAC</t>
        </is>
      </c>
      <c r="B11" s="11">
        <f>'Channel Plan'!F12</f>
        <v/>
      </c>
      <c r="C11" s="6" t="inlineStr">
        <is>
          <t>Total spend / new customers, from the Channel Plan tab</t>
        </is>
      </c>
    </row>
    <row r="12">
      <c r="A12" s="10" t="inlineStr">
        <is>
          <t>LTV:CAC ratio</t>
        </is>
      </c>
      <c r="B12" s="16">
        <f>B10/B11</f>
        <v/>
      </c>
      <c r="C12" s="6" t="inlineStr">
        <is>
          <t>LTV / CAC. Benchmark: 3:1 or higher</t>
        </is>
      </c>
    </row>
    <row r="13">
      <c r="A13" s="10" t="inlineStr">
        <is>
          <t>CAC payback (months)</t>
        </is>
      </c>
      <c r="B13" s="17">
        <f>B11/(B6*B7)</f>
        <v/>
      </c>
      <c r="C13" s="6" t="inlineStr">
        <is>
          <t>CAC / (ARPA x gross margin). Past 12 months is the red flag</t>
        </is>
      </c>
    </row>
    <row r="14">
      <c r="A14" s="10" t="inlineStr">
        <is>
          <t>CAC ceiling at 3:1</t>
        </is>
      </c>
      <c r="B14" s="11">
        <f>B10/3</f>
        <v/>
      </c>
      <c r="C14" s="6" t="inlineStr">
        <is>
          <t>Highest CAC a channel can carry and still meet 3:1</t>
        </is>
      </c>
    </row>
    <row r="15">
      <c r="A15" s="10" t="inlineStr">
        <is>
          <t>New MRR this quarter</t>
        </is>
      </c>
      <c r="B15" s="11">
        <f>'Channel Plan'!E12*B6</f>
        <v/>
      </c>
      <c r="C15" s="6" t="inlineStr">
        <is>
          <t>New customers x ARPA</t>
        </is>
      </c>
    </row>
  </sheetData>
  <conditionalFormatting sqref="B12">
    <cfRule type="expression" priority="1" dxfId="0">
      <formula>AND(ISNUMBER(B12),B12&gt;=3)</formula>
    </cfRule>
    <cfRule type="expression" priority="2" dxfId="1">
      <formula>AND(ISNUMBER(B12),B12&gt;=1,B12&lt;3)</formula>
    </cfRule>
    <cfRule type="expression" priority="3" dxfId="2">
      <formula>AND(ISNUMBER(B12),B12&lt;1)</formula>
    </cfRule>
  </conditionalFormatting>
  <conditionalFormatting sqref="B13">
    <cfRule type="expression" priority="4" dxfId="2">
      <formula>AND(ISNUMBER(B13),B13&gt;12)</formula>
    </cfRule>
    <cfRule type="expression" priority="5" dxfId="0">
      <formula>AND(ISNUMBER(B13),B13&lt;=12)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2" customWidth="1" min="4" max="4"/>
    <col width="12" customWidth="1" min="5" max="5"/>
    <col width="15" customWidth="1" min="6" max="6"/>
    <col width="30" customWidth="1" min="7" max="7"/>
  </cols>
  <sheetData>
    <row r="1">
      <c r="A1" s="1" t="inlineStr">
        <is>
          <t>MI</t>
        </is>
      </c>
      <c r="B1" s="2" t="inlineStr">
        <is>
          <t>MI  MARKET INTELLIGENCE TOOLS   ·   marketintelligencetools.com/templates/customer-acquisition-strategy-template/</t>
        </is>
      </c>
    </row>
    <row r="2">
      <c r="A2" s="3" t="inlineStr">
        <is>
          <t>Test Log</t>
        </is>
      </c>
    </row>
    <row r="3">
      <c r="A3" s="4" t="inlineStr">
        <is>
          <t>One change per channel per quarter, so a shift in channel performance traces back to its cause. Baselines and targets link to the other tabs.</t>
        </is>
      </c>
    </row>
    <row r="5">
      <c r="A5" s="5" t="inlineStr">
        <is>
          <t>HYPOTHESIS</t>
        </is>
      </c>
      <c r="B5" s="5" t="inlineStr">
        <is>
          <t>CHANNEL</t>
        </is>
      </c>
      <c r="C5" s="5" t="inlineStr">
        <is>
          <t>METRIC</t>
        </is>
      </c>
      <c r="D5" s="5" t="inlineStr">
        <is>
          <t>BASELINE</t>
        </is>
      </c>
      <c r="E5" s="5" t="inlineStr">
        <is>
          <t>TARGET</t>
        </is>
      </c>
      <c r="F5" s="5" t="inlineStr">
        <is>
          <t>DECISION DATE</t>
        </is>
      </c>
      <c r="G5" s="5" t="inlineStr">
        <is>
          <t>RESULT</t>
        </is>
      </c>
    </row>
    <row r="6" ht="58" customHeight="1">
      <c r="A6" s="7" t="inlineStr">
        <is>
          <t>Retargeting prospects who already read a blog post brings LinkedIn CAC under the 3:1 ceiling. If it misses, the $15,000 moves to content and the referral credit.</t>
        </is>
      </c>
      <c r="B6" s="18" t="inlineStr">
        <is>
          <t>LinkedIn ads</t>
        </is>
      </c>
      <c r="C6" s="18" t="inlineStr">
        <is>
          <t>CAC</t>
        </is>
      </c>
      <c r="D6" s="24">
        <f>'Channel Plan'!F10</f>
        <v/>
      </c>
      <c r="E6" s="24">
        <f>'Unit Economics'!B14</f>
        <v/>
      </c>
      <c r="F6" s="34" t="n">
        <v>46568</v>
      </c>
      <c r="G6" s="18" t="inlineStr">
        <is>
          <t>Pending</t>
        </is>
      </c>
    </row>
    <row r="7" ht="58" customHeight="1">
      <c r="A7" s="7" t="inlineStr">
        <is>
          <t>Narrowing outbound to contractors with 20 or more technicians brings SDR CAC under the 3:1 ceiling; the win-loss log records why demos die.</t>
        </is>
      </c>
      <c r="B7" s="18" t="inlineStr">
        <is>
          <t>Outbound SDR</t>
        </is>
      </c>
      <c r="C7" s="18" t="inlineStr">
        <is>
          <t>CAC</t>
        </is>
      </c>
      <c r="D7" s="24">
        <f>'Channel Plan'!F11</f>
        <v/>
      </c>
      <c r="E7" s="24">
        <f>'Unit Economics'!B14</f>
        <v/>
      </c>
      <c r="F7" s="34" t="n">
        <v>46568</v>
      </c>
      <c r="G7" s="18" t="inlineStr">
        <is>
          <t>Pending</t>
        </is>
      </c>
    </row>
    <row r="8">
      <c r="A8" s="18" t="n"/>
      <c r="B8" s="18" t="n"/>
      <c r="C8" s="18" t="n"/>
      <c r="D8" s="18" t="n"/>
      <c r="E8" s="18" t="n"/>
      <c r="F8" s="18" t="n"/>
      <c r="G8" s="18" t="n"/>
    </row>
    <row r="9">
      <c r="A9" s="18" t="n"/>
      <c r="B9" s="18" t="n"/>
      <c r="C9" s="18" t="n"/>
      <c r="D9" s="18" t="n"/>
      <c r="E9" s="18" t="n"/>
      <c r="F9" s="18" t="n"/>
      <c r="G9" s="18" t="n"/>
    </row>
    <row r="10">
      <c r="A10" s="18" t="n"/>
      <c r="B10" s="18" t="n"/>
      <c r="C10" s="18" t="n"/>
      <c r="D10" s="18" t="n"/>
      <c r="E10" s="18" t="n"/>
      <c r="F10" s="18" t="n"/>
      <c r="G10" s="18" t="n"/>
    </row>
    <row r="11">
      <c r="A11" s="18" t="n"/>
      <c r="B11" s="18" t="n"/>
      <c r="C11" s="18" t="n"/>
      <c r="D11" s="18" t="n"/>
      <c r="E11" s="18" t="n"/>
      <c r="F11" s="18" t="n"/>
      <c r="G11" s="18" t="n"/>
    </row>
    <row r="12">
      <c r="A12" s="18" t="n"/>
      <c r="B12" s="18" t="n"/>
      <c r="C12" s="18" t="n"/>
      <c r="D12" s="18" t="n"/>
      <c r="E12" s="18" t="n"/>
      <c r="F12" s="18" t="n"/>
      <c r="G12" s="18" t="n"/>
    </row>
    <row r="13">
      <c r="A13" s="18" t="n"/>
      <c r="B13" s="18" t="n"/>
      <c r="C13" s="18" t="n"/>
      <c r="D13" s="18" t="n"/>
      <c r="E13" s="18" t="n"/>
      <c r="F13" s="18" t="n"/>
      <c r="G13" s="18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10" customWidth="1" min="2" max="2"/>
  </cols>
  <sheetData>
    <row r="1">
      <c r="A1" s="1" t="inlineStr">
        <is>
          <t>MI</t>
        </is>
      </c>
      <c r="B1" s="2" t="inlineStr">
        <is>
          <t>MI  MARKET INTELLIGENCE TOOLS   ·   marketintelligencetools.com/templates/customer-acquisition-strategy-template/</t>
        </is>
      </c>
    </row>
    <row r="2">
      <c r="A2" s="3" t="inlineStr">
        <is>
          <t>How to use this workbook</t>
        </is>
      </c>
    </row>
    <row r="3">
      <c r="A3" s="4" t="inlineStr">
        <is>
          <t>Fill the tabs in the order below. Italic cells hold the Crewbook worked example from the article; overwrite them with your own numbers.</t>
        </is>
      </c>
    </row>
    <row r="5">
      <c r="B5" s="35" t="inlineStr">
        <is>
          <t>ORDER OF WORK</t>
        </is>
      </c>
    </row>
    <row r="6">
      <c r="B6" s="36" t="inlineStr">
        <is>
          <t>1. Strategy Summary: set the quarter's goal in new customers and new MRR, working backward from the revenue target.</t>
        </is>
      </c>
    </row>
    <row r="7">
      <c r="B7" s="36" t="inlineStr">
        <is>
          <t>2. ICP &amp; Segments: name the ideal customers by company size, trade and trigger event, with disqualifiers for everyone outside the target audience.</t>
        </is>
      </c>
    </row>
    <row r="8">
      <c r="B8" s="36" t="inlineStr">
        <is>
          <t>3. Strategy Summary: state the value proposition in one sentence (what the product does, for whom, why prospects pick it).</t>
        </is>
      </c>
    </row>
    <row r="9">
      <c r="B9" s="36" t="inlineStr">
        <is>
          <t>4. Funnel Plan: a goal, message, channel, call to action and KPI for each of the six stages.</t>
        </is>
      </c>
    </row>
    <row r="10">
      <c r="B10" s="36" t="inlineStr">
        <is>
          <t>5. Channel Plan: every channel with its spend, including the salary of anyone whose job is acquiring customers, plus leads and lead-to-customer rate.</t>
        </is>
      </c>
    </row>
    <row r="11">
      <c r="B11" s="36" t="inlineStr">
        <is>
          <t>6. Unit Economics: enter ARPA, gross margin and monthly churn (same time unit for ARPA and churn).</t>
        </is>
      </c>
    </row>
    <row r="12">
      <c r="B12" s="36" t="inlineStr">
        <is>
          <t>7. Test Log: one test per weak channel with a decision date. At quarter end, refill the Channel Plan with actual leads and closes.</t>
        </is>
      </c>
    </row>
    <row r="13">
      <c r="B13" s="36" t="n"/>
    </row>
    <row r="14">
      <c r="B14" s="35" t="inlineStr">
        <is>
          <t>COLOUR KEY</t>
        </is>
      </c>
    </row>
    <row r="15">
      <c r="B15" s="36" t="inlineStr">
        <is>
          <t>Amber cells: inputs. Beige cells: calculated totals, don't type over them. LTV:CAC green at 3:1 or above, amber 1:1 to 3:1, red below 1:1. Payback red past 12 months.</t>
        </is>
      </c>
    </row>
    <row r="16">
      <c r="B16" s="36" t="n"/>
    </row>
    <row r="17">
      <c r="B17" s="35" t="inlineStr">
        <is>
          <t>WORKED EXAMPLE</t>
        </is>
      </c>
    </row>
    <row r="18">
      <c r="B18" s="36" t="inlineStr">
        <is>
          <t>Crewbook (fictional) sells a $300/month scheduling app to US home services contractors, 78% gross margin, 2.5% monthly churn. LTV = $300 x 78% / 2.5% = $9,360; CAC ceiling at 3:1 = $3,120.</t>
        </is>
      </c>
    </row>
    <row r="19">
      <c r="B19" s="36" t="inlineStr">
        <is>
          <t>Q1: $84,000 across six channels, 750 leads, 32 new customers. Blended CAC $2,625, LTV:CAC 3.57:1, payback 11.2 months, new MRR $9,600 against a $9,000 goal.</t>
        </is>
      </c>
    </row>
    <row r="20">
      <c r="B20" s="36" t="inlineStr">
        <is>
          <t>Per channel: referral $500 (18.72:1), email $750 (12.48:1), content &amp; SEO $2,000 (4.68:1), paid search $3,000 (3.12:1), outbound SDR $4,500 (2.08:1), LinkedIn ads $7,500 (1.25:1).</t>
        </is>
      </c>
    </row>
    <row r="21">
      <c r="B21" s="36" t="n"/>
    </row>
    <row r="22">
      <c r="B22" s="35" t="inlineStr">
        <is>
          <t>FORMULAS</t>
        </is>
      </c>
    </row>
    <row r="23">
      <c r="B23" s="36" t="inlineStr">
        <is>
          <t>CAC = spend / new customers.  LTV = ARPA x gross margin / monthly churn.  LTV:CAC = LTV / CAC.  Payback months = CAC / (ARPA x gross margin). Definitions follow David Skok, SaaS Metrics 2.0.</t>
        </is>
      </c>
    </row>
    <row r="24">
      <c r="B24" s="36" t="inlineStr">
        <is>
          <t>Only SUM, IF, OR and arithmetic are used, so the workbook opens unchanged in Excel, Google Sheets and LibreOffice Calc.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2026-10-15T10:26:09Z</dcterms:created>
  <dcterms:modified xmlns:dcterms="http://purl.org/dc/terms/" xmlns:xsi="http://www.w3.org/2001/XMLSchema-instance" xsi:type="dcterms:W3CDTF">2026-10-15T10:26:09Z</dcterms:modified>
</cp:coreProperties>
</file>