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it Overview" sheetId="1" state="visible" r:id="rId1"/>
    <sheet xmlns:r="http://schemas.openxmlformats.org/officeDocument/2006/relationships" name="Valuation Gap" sheetId="2" state="visible" r:id="rId2"/>
    <sheet xmlns:r="http://schemas.openxmlformats.org/officeDocument/2006/relationships" name="Exit Options" sheetId="3" state="visible" r:id="rId3"/>
    <sheet xmlns:r="http://schemas.openxmlformats.org/officeDocument/2006/relationships" name="Net Proceeds" sheetId="4" state="visible" r:id="rId4"/>
    <sheet xmlns:r="http://schemas.openxmlformats.org/officeDocument/2006/relationships" name="Timeline" sheetId="5" state="visible" r:id="rId5"/>
    <sheet xmlns:r="http://schemas.openxmlformats.org/officeDocument/2006/relationships" name="Transition &amp; Contingenc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\$#,##0"/>
    <numFmt numFmtId="165" formatCode="yyyy-mm-dd"/>
    <numFmt numFmtId="166" formatCode="d mmmm yyyy"/>
    <numFmt numFmtId="167" formatCode="0.0&quot;x&quot;"/>
    <numFmt numFmtId="168" formatCode="d mmm yyyy"/>
    <numFmt numFmtId="169" formatCode="0.0"/>
  </numFmts>
  <fonts count="8">
    <font>
      <name val="Calibri"/>
      <family val="2"/>
      <color theme="1"/>
      <sz val="11"/>
      <scheme val="minor"/>
    </font>
    <font>
      <name val="Consolas"/>
      <b val="1"/>
      <color rgb="FF17181B"/>
      <sz val="10"/>
    </font>
    <font>
      <name val="Georgia"/>
      <b val="1"/>
      <sz val="15"/>
    </font>
    <font>
      <name val="Arial"/>
      <i val="1"/>
      <color rgb="FF6B6A63"/>
      <sz val="9"/>
    </font>
    <font>
      <name val="Consolas"/>
      <b val="1"/>
      <color rgb="FFFFFFFF"/>
      <sz val="10"/>
    </font>
    <font>
      <name val="Arial"/>
      <sz val="9"/>
    </font>
    <font>
      <name val="Consolas"/>
      <b val="1"/>
      <sz val="10"/>
    </font>
    <font>
      <name val="Georgia"/>
      <b val="1"/>
      <sz val="12"/>
    </font>
  </fonts>
  <fills count="3">
    <fill>
      <patternFill/>
    </fill>
    <fill>
      <patternFill patternType="gray125"/>
    </fill>
    <fill>
      <patternFill patternType="solid">
        <fgColor rgb="FF17181B"/>
      </patternFill>
    </fill>
  </fills>
  <borders count="2">
    <border>
      <left/>
      <right/>
      <top/>
      <bottom/>
      <diagonal/>
    </border>
    <border>
      <bottom style="thin">
        <color rgb="FFD9D7CF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left" vertical="top"/>
    </xf>
    <xf numFmtId="164" fontId="3" fillId="0" borderId="1" applyAlignment="1" pivotButton="0" quotePrefix="0" xfId="0">
      <alignment vertical="top" wrapText="1"/>
    </xf>
    <xf numFmtId="166" fontId="3" fillId="0" borderId="1" applyAlignment="1" pivotButton="0" quotePrefix="0" xfId="0">
      <alignment horizontal="left" vertical="top"/>
    </xf>
    <xf numFmtId="0" fontId="5" fillId="0" borderId="1" applyAlignment="1" pivotButton="0" quotePrefix="0" xfId="0">
      <alignment vertical="top" wrapText="1"/>
    </xf>
    <xf numFmtId="164" fontId="6" fillId="0" borderId="1" applyAlignment="1" pivotButton="0" quotePrefix="0" xfId="0">
      <alignment horizontal="left" vertical="top"/>
    </xf>
    <xf numFmtId="0" fontId="6" fillId="0" borderId="1" applyAlignment="1" pivotButton="0" quotePrefix="0" xfId="0">
      <alignment horizontal="left" vertical="top"/>
    </xf>
    <xf numFmtId="167" fontId="3" fillId="0" borderId="1" applyAlignment="1" pivotButton="0" quotePrefix="0" xfId="0">
      <alignment vertical="top" wrapText="1"/>
    </xf>
    <xf numFmtId="164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164" fontId="6" fillId="0" borderId="1" applyAlignment="1" pivotButton="0" quotePrefix="0" xfId="0">
      <alignment vertical="top" wrapText="1"/>
    </xf>
    <xf numFmtId="0" fontId="7" fillId="0" borderId="0" pivotButton="0" quotePrefix="0" xfId="0"/>
    <xf numFmtId="9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center"/>
    </xf>
    <xf numFmtId="9" fontId="5" fillId="0" borderId="1" applyAlignment="1" pivotButton="0" quotePrefix="0" xfId="0">
      <alignment vertical="top" wrapText="1"/>
    </xf>
    <xf numFmtId="2" fontId="6" fillId="0" borderId="1" applyAlignment="1" pivotButton="0" quotePrefix="0" xfId="0">
      <alignment horizontal="center"/>
    </xf>
    <xf numFmtId="1" fontId="6" fillId="0" borderId="1" applyAlignment="1" pivotButton="0" quotePrefix="0" xfId="0">
      <alignment horizontal="center"/>
    </xf>
    <xf numFmtId="168" fontId="3" fillId="0" borderId="1" applyAlignment="1" pivotButton="0" quotePrefix="0" xfId="0">
      <alignment vertical="top" wrapText="1"/>
    </xf>
    <xf numFmtId="169" fontId="5" fillId="0" borderId="1" applyAlignment="1" pivotButton="0" quotePrefix="0" xfId="0">
      <alignment vertical="top" wrapText="1"/>
    </xf>
    <xf numFmtId="168" fontId="0" fillId="0" borderId="0" pivotButton="0" quotePrefix="0" xfId="0"/>
    <xf numFmtId="169" fontId="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FFDCEFE1"/>
        </patternFill>
      </fill>
    </dxf>
    <dxf>
      <fill>
        <patternFill patternType="solid">
          <fgColor rgb="FFF7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1" workbookViewId="0">
      <selection activeCell="A1" sqref="A1"/>
    </sheetView>
  </sheetViews>
  <sheetFormatPr baseColWidth="8" defaultRowHeight="15"/>
  <cols>
    <col width="34" customWidth="1" min="1" max="1"/>
    <col width="70" customWidth="1" min="2" max="2"/>
  </cols>
  <sheetData>
    <row r="1">
      <c r="A1" s="1" t="inlineStr">
        <is>
          <t>MI  MARKET INTELLIGENCE TOOLS   ·   marketintelligencetools.com/templates/</t>
        </is>
      </c>
    </row>
    <row r="2">
      <c r="A2" s="2" t="inlineStr">
        <is>
          <t>Exit Strategy Template</t>
        </is>
      </c>
    </row>
    <row r="3">
      <c r="A3" s="3" t="inlineStr">
        <is>
          <t>Write the exit goals first. Italic grey cells hold the Ridgeline Mechanical worked example: overwrite them with your own business. Rows 16 to 18 are formulas reading the other tabs.</t>
        </is>
      </c>
    </row>
    <row r="6">
      <c r="A6" s="4" t="inlineStr">
        <is>
          <t>FIELD</t>
        </is>
      </c>
      <c r="B6" s="4" t="inlineStr">
        <is>
          <t>DETAIL</t>
        </is>
      </c>
    </row>
    <row r="7">
      <c r="A7" s="5" t="inlineStr">
        <is>
          <t>Business</t>
        </is>
      </c>
      <c r="B7" s="5" t="inlineStr">
        <is>
          <t>Ridgeline Mechanical (fictional), commercial HVAC contractor</t>
        </is>
      </c>
    </row>
    <row r="8">
      <c r="A8" s="5" t="inlineStr">
        <is>
          <t>Employees</t>
        </is>
      </c>
      <c r="B8" s="6" t="n">
        <v>34</v>
      </c>
    </row>
    <row r="9">
      <c r="A9" s="5" t="inlineStr">
        <is>
          <t>Annual revenue</t>
        </is>
      </c>
      <c r="B9" s="7" t="n">
        <v>6200000</v>
      </c>
    </row>
    <row r="10">
      <c r="A10" s="5" t="inlineStr">
        <is>
          <t>Owner</t>
        </is>
      </c>
      <c r="B10" s="5" t="inlineStr">
        <is>
          <t>Founder, age 59, owns 100% of the shares</t>
        </is>
      </c>
    </row>
    <row r="11">
      <c r="A11" s="5" t="inlineStr">
        <is>
          <t>Target exit date</t>
        </is>
      </c>
      <c r="B11" s="8" t="n">
        <v>48029</v>
      </c>
    </row>
    <row r="12">
      <c r="A12" s="5" t="inlineStr">
        <is>
          <t>Preferred exit route</t>
        </is>
      </c>
      <c r="B12" s="5" t="inlineStr">
        <is>
          <t>Management buyout (operations manager and two division leads)</t>
        </is>
      </c>
    </row>
    <row r="13">
      <c r="A13" s="5" t="inlineStr">
        <is>
          <t>Backup exit route</t>
        </is>
      </c>
      <c r="B13" s="5" t="inlineStr">
        <is>
          <t>Strategic acquisition by a regional competitor</t>
        </is>
      </c>
    </row>
    <row r="14">
      <c r="A14" s="5" t="inlineStr">
        <is>
          <t>Owner's role after closing</t>
        </is>
      </c>
      <c r="B14" s="5" t="inlineStr">
        <is>
          <t>12-month paid transition role</t>
        </is>
      </c>
    </row>
    <row r="15">
      <c r="A15" s="5" t="inlineStr">
        <is>
          <t>Professional advisors</t>
        </is>
      </c>
      <c r="B15" s="5" t="inlineStr">
        <is>
          <t>Accountant (CPA), business lawyer, M&amp;A advisor</t>
        </is>
      </c>
    </row>
    <row r="16">
      <c r="A16" s="9" t="inlineStr">
        <is>
          <t>Target business value</t>
        </is>
      </c>
      <c r="B16" s="10">
        <f>'Valuation Gap'!C9</f>
        <v/>
      </c>
    </row>
    <row r="17">
      <c r="A17" s="9" t="inlineStr">
        <is>
          <t>Net proceeds to owner at target</t>
        </is>
      </c>
      <c r="B17" s="10">
        <f>'Net Proceeds'!C19</f>
        <v/>
      </c>
    </row>
    <row r="18">
      <c r="A18" s="9" t="inlineStr">
        <is>
          <t>Top-ranked route on the scorecard</t>
        </is>
      </c>
      <c r="B18" s="11">
        <f>INDEX('Exit Options'!C6:G6,MATCH(MAX('Exit Options'!C13:G13),'Exit Options'!C13:G13,0))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8"/>
  <sheetViews>
    <sheetView showGridLines="1" workbookViewId="0">
      <selection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</cols>
  <sheetData>
    <row r="1">
      <c r="A1" s="1" t="inlineStr">
        <is>
          <t>MI  MARKET INTELLIGENCE TOOLS   ·   marketintelligencetools.com/templates/</t>
        </is>
      </c>
    </row>
    <row r="2">
      <c r="A2" s="2" t="inlineStr">
        <is>
          <t>Valuation Gap</t>
        </is>
      </c>
    </row>
    <row r="3">
      <c r="A3" s="3" t="inlineStr">
        <is>
          <t>Enter the appraiser's adjusted EBITDA and multiple for today, then the earnings and multiple you aim to reach by the exit date. Business value = adjusted EBITDA x multiple. The value gap is the work list.</t>
        </is>
      </c>
    </row>
    <row r="6">
      <c r="A6" s="4" t="inlineStr">
        <is>
          <t>METRIC</t>
        </is>
      </c>
      <c r="B6" s="4" t="inlineStr">
        <is>
          <t>TODAY</t>
        </is>
      </c>
      <c r="C6" s="4" t="inlineStr">
        <is>
          <t>TARGET</t>
        </is>
      </c>
    </row>
    <row r="7">
      <c r="A7" s="5" t="inlineStr">
        <is>
          <t>Adjusted EBITDA (owner salary normalized)</t>
        </is>
      </c>
      <c r="B7" s="7" t="n">
        <v>820000</v>
      </c>
      <c r="C7" s="7" t="n">
        <v>1000000</v>
      </c>
    </row>
    <row r="8">
      <c r="A8" s="5" t="inlineStr">
        <is>
          <t>Valuation multiple (x EBITDA)</t>
        </is>
      </c>
      <c r="B8" s="12" t="n">
        <v>4</v>
      </c>
      <c r="C8" s="12" t="n">
        <v>4.5</v>
      </c>
    </row>
    <row r="9">
      <c r="A9" s="9" t="inlineStr">
        <is>
          <t>Business value</t>
        </is>
      </c>
      <c r="B9" s="13">
        <f>B7*B8</f>
        <v/>
      </c>
      <c r="C9" s="13">
        <f>C7*C8</f>
        <v/>
      </c>
    </row>
    <row r="11">
      <c r="A11" s="14" t="inlineStr">
        <is>
          <t>VALUE GAP (TARGET MINUS TODAY)</t>
        </is>
      </c>
      <c r="C11" s="15">
        <f>C9-B9</f>
        <v/>
      </c>
    </row>
    <row r="12">
      <c r="A12" s="9" t="inlineStr">
        <is>
          <t>EBITDA increase needed</t>
        </is>
      </c>
      <c r="C12" s="13">
        <f>C7-B7</f>
        <v/>
      </c>
    </row>
    <row r="14">
      <c r="A14" s="16" t="inlineStr">
        <is>
          <t>Value improvement plan</t>
        </is>
      </c>
    </row>
    <row r="15">
      <c r="A15" s="4" t="inlineStr">
        <is>
          <t>VALUE DRIVER</t>
        </is>
      </c>
      <c r="B15" s="4" t="inlineStr">
        <is>
          <t>TODAY</t>
        </is>
      </c>
      <c r="C15" s="4" t="inlineStr">
        <is>
          <t>TARGET</t>
        </is>
      </c>
    </row>
    <row r="16">
      <c r="A16" s="5" t="inlineStr">
        <is>
          <t>Service-agreement (recurring) revenue, share of sales</t>
        </is>
      </c>
      <c r="B16" s="17" t="n">
        <v>0.22</v>
      </c>
      <c r="C16" s="17" t="n">
        <v>0.4</v>
      </c>
    </row>
    <row r="17">
      <c r="A17" s="5" t="inlineStr">
        <is>
          <t>Owner dependence</t>
        </is>
      </c>
      <c r="B17" s="5" t="inlineStr">
        <is>
          <t>Founder runs estimating and key accounts</t>
        </is>
      </c>
      <c r="C17" s="5" t="inlineStr">
        <is>
          <t>General manager runs the business day to day</t>
        </is>
      </c>
    </row>
    <row r="18">
      <c r="A18" s="5" t="inlineStr">
        <is>
          <t>Financial statements</t>
        </is>
      </c>
      <c r="B18" s="5" t="inlineStr">
        <is>
          <t>Compiled</t>
        </is>
      </c>
      <c r="C18" s="5" t="inlineStr">
        <is>
          <t>CPA-reviewed from 2027 (three clean years before the letter of intent)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4"/>
  <sheetViews>
    <sheetView showGridLines="1" workbookViewId="0">
      <selection activeCell="A1" sqref="A1"/>
    </sheetView>
  </sheetViews>
  <sheetFormatPr baseColWidth="8" defaultRowHeight="15"/>
  <cols>
    <col width="40" customWidth="1" min="1" max="1"/>
    <col width="10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MI  MARKET INTELLIGENCE TOOLS   ·   marketintelligencetools.com/templates/</t>
        </is>
      </c>
    </row>
    <row r="2">
      <c r="A2" s="2" t="inlineStr">
        <is>
          <t>Exit Options Scorecard</t>
        </is>
      </c>
    </row>
    <row r="3">
      <c r="A3" s="3" t="inlineStr">
        <is>
          <t>Set the five weights first (they must add up to 100%), then score every route 1 to 5, including the ones you dislike. Weighted score = SUMPRODUCT of weights and scores. The highest score is shaded green.</t>
        </is>
      </c>
    </row>
    <row r="6" ht="28" customHeight="1">
      <c r="A6" s="4" t="inlineStr">
        <is>
          <t>CRITERION</t>
        </is>
      </c>
      <c r="B6" s="4" t="inlineStr">
        <is>
          <t>WEIGHT</t>
        </is>
      </c>
      <c r="C6" s="4" t="inlineStr">
        <is>
          <t>STRATEGIC ACQUISITION</t>
        </is>
      </c>
      <c r="D6" s="4" t="inlineStr">
        <is>
          <t>FINANCIAL BUYER</t>
        </is>
      </c>
      <c r="E6" s="4" t="inlineStr">
        <is>
          <t>MANAGEMENT BUYOUT</t>
        </is>
      </c>
      <c r="F6" s="4" t="inlineStr">
        <is>
          <t>FAMILY SUCCESSION</t>
        </is>
      </c>
      <c r="G6" s="4" t="inlineStr">
        <is>
          <t>LIQUIDATION</t>
        </is>
      </c>
    </row>
    <row r="7">
      <c r="A7" s="5" t="inlineStr">
        <is>
          <t>Price and financial return</t>
        </is>
      </c>
      <c r="B7" s="17" t="n">
        <v>0.35</v>
      </c>
      <c r="C7" s="18" t="n">
        <v>5</v>
      </c>
      <c r="D7" s="18" t="n">
        <v>4</v>
      </c>
      <c r="E7" s="18" t="n">
        <v>3</v>
      </c>
      <c r="F7" s="18" t="n">
        <v>2</v>
      </c>
      <c r="G7" s="18" t="n">
        <v>1</v>
      </c>
    </row>
    <row r="8">
      <c r="A8" s="5" t="inlineStr">
        <is>
          <t>Speed and certainty</t>
        </is>
      </c>
      <c r="B8" s="17" t="n">
        <v>0.2</v>
      </c>
      <c r="C8" s="18" t="n">
        <v>3</v>
      </c>
      <c r="D8" s="18" t="n">
        <v>3</v>
      </c>
      <c r="E8" s="18" t="n">
        <v>4</v>
      </c>
      <c r="F8" s="18" t="n">
        <v>2</v>
      </c>
      <c r="G8" s="18" t="n">
        <v>4</v>
      </c>
    </row>
    <row r="9">
      <c r="A9" s="5" t="inlineStr">
        <is>
          <t>Fit with the owner's post-close role</t>
        </is>
      </c>
      <c r="B9" s="17" t="n">
        <v>0.15</v>
      </c>
      <c r="C9" s="18" t="n">
        <v>3</v>
      </c>
      <c r="D9" s="18" t="n">
        <v>3</v>
      </c>
      <c r="E9" s="18" t="n">
        <v>4</v>
      </c>
      <c r="F9" s="18" t="n">
        <v>5</v>
      </c>
      <c r="G9" s="18" t="n">
        <v>1</v>
      </c>
    </row>
    <row r="10">
      <c r="A10" s="5" t="inlineStr">
        <is>
          <t>Employee and culture continuity</t>
        </is>
      </c>
      <c r="B10" s="17" t="n">
        <v>0.2</v>
      </c>
      <c r="C10" s="18" t="n">
        <v>2</v>
      </c>
      <c r="D10" s="18" t="n">
        <v>3</v>
      </c>
      <c r="E10" s="18" t="n">
        <v>5</v>
      </c>
      <c r="F10" s="18" t="n">
        <v>4</v>
      </c>
      <c r="G10" s="18" t="n">
        <v>1</v>
      </c>
    </row>
    <row r="11">
      <c r="A11" s="5" t="inlineStr">
        <is>
          <t>Tax efficiency</t>
        </is>
      </c>
      <c r="B11" s="17" t="n">
        <v>0.1</v>
      </c>
      <c r="C11" s="18" t="n">
        <v>3</v>
      </c>
      <c r="D11" s="18" t="n">
        <v>3</v>
      </c>
      <c r="E11" s="18" t="n">
        <v>3</v>
      </c>
      <c r="F11" s="18" t="n">
        <v>4</v>
      </c>
      <c r="G11" s="18" t="n">
        <v>2</v>
      </c>
    </row>
    <row r="12">
      <c r="A12" s="9" t="inlineStr">
        <is>
          <t>Weight total (must be 100%)</t>
        </is>
      </c>
      <c r="B12" s="19">
        <f>SUM(B7:B11)</f>
        <v/>
      </c>
    </row>
    <row r="13">
      <c r="A13" s="14" t="inlineStr">
        <is>
          <t>WEIGHTED SCORE</t>
        </is>
      </c>
      <c r="C13" s="20">
        <f>SUMPRODUCT($B$7:$B$11,C7:C11)</f>
        <v/>
      </c>
      <c r="D13" s="20">
        <f>SUMPRODUCT($B$7:$B$11,D7:D11)</f>
        <v/>
      </c>
      <c r="E13" s="20">
        <f>SUMPRODUCT($B$7:$B$11,E7:E11)</f>
        <v/>
      </c>
      <c r="F13" s="20">
        <f>SUMPRODUCT($B$7:$B$11,F7:F11)</f>
        <v/>
      </c>
      <c r="G13" s="20">
        <f>SUMPRODUCT($B$7:$B$11,G7:G11)</f>
        <v/>
      </c>
    </row>
    <row r="14">
      <c r="A14" s="14" t="inlineStr">
        <is>
          <t>RANK</t>
        </is>
      </c>
      <c r="C14" s="21">
        <f>RANK(C13,$C$13:$G$13)</f>
        <v/>
      </c>
      <c r="D14" s="21">
        <f>RANK(D13,$C$13:$G$13)</f>
        <v/>
      </c>
      <c r="E14" s="21">
        <f>RANK(E13,$C$13:$G$13)</f>
        <v/>
      </c>
      <c r="F14" s="21">
        <f>RANK(F13,$C$13:$G$13)</f>
        <v/>
      </c>
      <c r="G14" s="21">
        <f>RANK(G13,$C$13:$G$13)</f>
        <v/>
      </c>
    </row>
  </sheetData>
  <conditionalFormatting sqref="C13:G13">
    <cfRule type="expression" priority="1" dxfId="0">
      <formula>C13=MAX($C$13:$G$13)</formula>
    </cfRule>
  </conditionalFormatting>
  <conditionalFormatting sqref="B12">
    <cfRule type="expression" priority="2" dxfId="1">
      <formula>ROUND(B12,4)&lt;&gt;1</formula>
    </cfRule>
  </conditionalFormatting>
  <dataValidations count="1">
    <dataValidation sqref="C7:G11" showDropDown="0" showInputMessage="0" showErrorMessage="0" allowBlank="1" error="Score each route from 1 to 5." type="whole" operator="between">
      <formula1>1</formula1>
      <formula2>5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3"/>
  <sheetViews>
    <sheetView showGridLines="1" workbookViewId="0">
      <selection activeCell="A1" sqref="A1"/>
    </sheetView>
  </sheetViews>
  <sheetFormatPr baseColWidth="8" defaultRowHeight="15"/>
  <cols>
    <col width="44" customWidth="1" min="1" max="1"/>
    <col width="20" customWidth="1" min="2" max="2"/>
    <col width="20" customWidth="1" min="3" max="3"/>
  </cols>
  <sheetData>
    <row r="1">
      <c r="A1" s="1" t="inlineStr">
        <is>
          <t>MI  MARKET INTELLIGENCE TOOLS   ·   marketintelligencetools.com/templates/</t>
        </is>
      </c>
    </row>
    <row r="2">
      <c r="A2" s="2" t="inlineStr">
        <is>
          <t>Net Proceeds</t>
        </is>
      </c>
    </row>
    <row r="3">
      <c r="A3" s="3" t="inlineStr">
        <is>
          <t>Compare selling today with selling at the target value. Taxable gain = price - selling costs - tax basis. The 25% tax rate is a placeholder: ask your tax advisor for your own rate.</t>
        </is>
      </c>
    </row>
    <row r="6">
      <c r="A6" s="4" t="inlineStr">
        <is>
          <t>INPUT</t>
        </is>
      </c>
      <c r="B6" s="4" t="inlineStr">
        <is>
          <t>SELL TODAY</t>
        </is>
      </c>
      <c r="C6" s="4" t="inlineStr">
        <is>
          <t>SELL AT TARGET</t>
        </is>
      </c>
    </row>
    <row r="7">
      <c r="A7" s="5" t="inlineStr">
        <is>
          <t>Selling costs (% of price)</t>
        </is>
      </c>
      <c r="B7" s="17" t="n">
        <v>0.06</v>
      </c>
      <c r="C7" s="17" t="n">
        <v>0.06</v>
      </c>
    </row>
    <row r="8">
      <c r="A8" s="5" t="inlineStr">
        <is>
          <t>Debt payoff at closing</t>
        </is>
      </c>
      <c r="B8" s="7" t="n">
        <v>380000</v>
      </c>
      <c r="C8" s="7" t="n">
        <v>380000</v>
      </c>
    </row>
    <row r="9">
      <c r="A9" s="5" t="inlineStr">
        <is>
          <t>Tax basis</t>
        </is>
      </c>
      <c r="B9" s="7" t="n">
        <v>500000</v>
      </c>
      <c r="C9" s="7" t="n">
        <v>500000</v>
      </c>
    </row>
    <row r="10">
      <c r="A10" s="5" t="inlineStr">
        <is>
          <t>Estimated tax rate on the gain</t>
        </is>
      </c>
      <c r="B10" s="17" t="n">
        <v>0.25</v>
      </c>
      <c r="C10" s="17" t="n">
        <v>0.25</v>
      </c>
    </row>
    <row r="11">
      <c r="A11" s="5" t="inlineStr">
        <is>
          <t>Personal financial goal (net cash)</t>
        </is>
      </c>
      <c r="B11" s="7" t="n">
        <v>2800000</v>
      </c>
      <c r="C11" s="7" t="n">
        <v>2800000</v>
      </c>
    </row>
    <row r="13">
      <c r="A13" s="4" t="inlineStr">
        <is>
          <t>CALCULATION</t>
        </is>
      </c>
      <c r="B13" s="4" t="inlineStr">
        <is>
          <t>SELL TODAY</t>
        </is>
      </c>
      <c r="C13" s="4" t="inlineStr">
        <is>
          <t>SELL AT TARGET</t>
        </is>
      </c>
    </row>
    <row r="14">
      <c r="A14" s="9" t="inlineStr">
        <is>
          <t>Sale price</t>
        </is>
      </c>
      <c r="B14" s="13">
        <f>'Valuation Gap'!B9</f>
        <v/>
      </c>
      <c r="C14" s="13">
        <f>'Valuation Gap'!C9</f>
        <v/>
      </c>
    </row>
    <row r="15">
      <c r="A15" s="9" t="inlineStr">
        <is>
          <t>Selling costs</t>
        </is>
      </c>
      <c r="B15" s="13">
        <f>B14*B7</f>
        <v/>
      </c>
      <c r="C15" s="13">
        <f>C14*C7</f>
        <v/>
      </c>
    </row>
    <row r="16">
      <c r="A16" s="9" t="inlineStr">
        <is>
          <t>Taxable gain</t>
        </is>
      </c>
      <c r="B16" s="13">
        <f>B14-B15-B9</f>
        <v/>
      </c>
      <c r="C16" s="13">
        <f>C14-C15-C9</f>
        <v/>
      </c>
    </row>
    <row r="17">
      <c r="A17" s="9" t="inlineStr">
        <is>
          <t>Estimated tax</t>
        </is>
      </c>
      <c r="B17" s="13">
        <f>MAX(0,B16)*B10</f>
        <v/>
      </c>
      <c r="C17" s="13">
        <f>MAX(0,C16)*C10</f>
        <v/>
      </c>
    </row>
    <row r="18">
      <c r="A18" s="9" t="inlineStr">
        <is>
          <t>Debt payoff</t>
        </is>
      </c>
      <c r="B18" s="13">
        <f>B8</f>
        <v/>
      </c>
      <c r="C18" s="13">
        <f>C8</f>
        <v/>
      </c>
    </row>
    <row r="19">
      <c r="A19" s="14" t="inlineStr">
        <is>
          <t>NET PROCEEDS TO OWNER</t>
        </is>
      </c>
      <c r="B19" s="15">
        <f>B14-B15-B17-B18</f>
        <v/>
      </c>
      <c r="C19" s="15">
        <f>C14-C15-C17-C18</f>
        <v/>
      </c>
    </row>
    <row r="20">
      <c r="A20" s="9" t="inlineStr">
        <is>
          <t>Surplus (shortfall) against the goal</t>
        </is>
      </c>
      <c r="B20" s="13">
        <f>B19-B11</f>
        <v/>
      </c>
      <c r="C20" s="13">
        <f>C19-C11</f>
        <v/>
      </c>
    </row>
    <row r="21">
      <c r="A21" s="9" t="inlineStr">
        <is>
          <t>Selling costs plus tax</t>
        </is>
      </c>
      <c r="B21" s="13">
        <f>B15+B17</f>
        <v/>
      </c>
      <c r="C21" s="13">
        <f>C15+C17</f>
        <v/>
      </c>
    </row>
    <row r="23">
      <c r="A23" s="14" t="inlineStr">
        <is>
          <t>EXTRA NET CASH FROM WAITING FOR THE TARGET</t>
        </is>
      </c>
      <c r="C23" s="15">
        <f>C19-B19</f>
        <v/>
      </c>
    </row>
  </sheetData>
  <conditionalFormatting sqref="B20:C20">
    <cfRule type="cellIs" priority="1" operator="lessThan" dxfId="1">
      <formula>0</formula>
    </cfRule>
    <cfRule type="cellIs" priority="2" operator="greaterThanOrEqual" dxfId="0">
      <formula>0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6"/>
  <sheetViews>
    <sheetView showGridLines="1" workbookViewId="0">
      <selection activeCell="A1" sqref="A1"/>
    </sheetView>
  </sheetViews>
  <sheetFormatPr baseColWidth="8" defaultRowHeight="15"/>
  <cols>
    <col width="58" customWidth="1" min="1" max="1"/>
    <col width="16" customWidth="1" min="2" max="2"/>
    <col width="30" customWidth="1" min="3" max="3"/>
    <col width="14" customWidth="1" min="4" max="4"/>
    <col width="14" customWidth="1" min="5" max="5"/>
  </cols>
  <sheetData>
    <row r="1">
      <c r="A1" s="1" t="inlineStr">
        <is>
          <t>MI  MARKET INTELLIGENCE TOOLS   ·   marketintelligencetools.com/templates/</t>
        </is>
      </c>
    </row>
    <row r="2">
      <c r="A2" s="2" t="inlineStr">
        <is>
          <t>Exit Timeline</t>
        </is>
      </c>
    </row>
    <row r="3">
      <c r="A3" s="3" t="inlineStr">
        <is>
          <t>Work backward from the exit date on the Exit Overview tab: one milestone per row, each with a named person. Years before exit = (exit date - milestone date) / 365.25; a negative number falls after closing.</t>
        </is>
      </c>
    </row>
    <row r="6" ht="28" customHeight="1">
      <c r="A6" s="4" t="inlineStr">
        <is>
          <t>MILESTONE</t>
        </is>
      </c>
      <c r="B6" s="4" t="inlineStr">
        <is>
          <t>TARGET DATE</t>
        </is>
      </c>
      <c r="C6" s="4" t="inlineStr">
        <is>
          <t>OWNER</t>
        </is>
      </c>
      <c r="D6" s="4" t="inlineStr">
        <is>
          <t>STATUS</t>
        </is>
      </c>
      <c r="E6" s="4" t="inlineStr">
        <is>
          <t>YEARS BEFORE EXIT</t>
        </is>
      </c>
    </row>
    <row r="7">
      <c r="A7" s="5" t="inlineStr">
        <is>
          <t>Baseline valuation; exit goals signed off with the founder's spouse and advisors</t>
        </is>
      </c>
      <c r="B7" s="22" t="n">
        <v>46387</v>
      </c>
      <c r="C7" s="5" t="inlineStr">
        <is>
          <t>Founder, M&amp;A advisor</t>
        </is>
      </c>
      <c r="D7" s="5" t="inlineStr">
        <is>
          <t>In progress</t>
        </is>
      </c>
      <c r="E7" s="23">
        <f>ROUND(('Exit Overview'!$B$11-B7)/365.25,1)</f>
        <v/>
      </c>
    </row>
    <row r="8">
      <c r="A8" s="5" t="inlineStr">
        <is>
          <t>CPA-reviewed financial statements begin</t>
        </is>
      </c>
      <c r="B8" s="22" t="n">
        <v>46388</v>
      </c>
      <c r="C8" s="5" t="inlineStr">
        <is>
          <t>Outside CPA firm</t>
        </is>
      </c>
      <c r="D8" s="5" t="inlineStr">
        <is>
          <t>Not started</t>
        </is>
      </c>
      <c r="E8" s="23">
        <f>ROUND(('Exit Overview'!$B$11-B8)/365.25,1)</f>
        <v/>
      </c>
    </row>
    <row r="9">
      <c r="A9" s="5" t="inlineStr">
        <is>
          <t>Service-agreement program launched (22% to 40% of sales)</t>
        </is>
      </c>
      <c r="B9" s="22" t="n">
        <v>46568</v>
      </c>
      <c r="C9" s="5" t="inlineStr">
        <is>
          <t>Operations manager</t>
        </is>
      </c>
      <c r="D9" s="5" t="inlineStr">
        <is>
          <t>Not started</t>
        </is>
      </c>
      <c r="E9" s="23">
        <f>ROUND(('Exit Overview'!$B$11-B9)/365.25,1)</f>
        <v/>
      </c>
    </row>
    <row r="10">
      <c r="A10" s="5" t="inlineStr">
        <is>
          <t>Operations manager promoted to general manager; founder steps out of daily estimating</t>
        </is>
      </c>
      <c r="B10" s="22" t="n">
        <v>46934</v>
      </c>
      <c r="C10" s="5" t="inlineStr">
        <is>
          <t>Founder</t>
        </is>
      </c>
      <c r="D10" s="5" t="inlineStr">
        <is>
          <t>Not started</t>
        </is>
      </c>
      <c r="E10" s="23">
        <f>ROUND(('Exit Overview'!$B$11-B10)/365.25,1)</f>
        <v/>
      </c>
    </row>
    <row r="11">
      <c r="A11" s="5" t="inlineStr">
        <is>
          <t>Quality-of-earnings review</t>
        </is>
      </c>
      <c r="B11" s="22" t="n">
        <v>47299</v>
      </c>
      <c r="C11" s="5" t="inlineStr">
        <is>
          <t>Outside CPA firm</t>
        </is>
      </c>
      <c r="D11" s="5" t="inlineStr">
        <is>
          <t>Not started</t>
        </is>
      </c>
      <c r="E11" s="23">
        <f>ROUND(('Exit Overview'!$B$11-B11)/365.25,1)</f>
        <v/>
      </c>
    </row>
    <row r="12">
      <c r="A12" s="5" t="inlineStr">
        <is>
          <t>MBO team meets lenders</t>
        </is>
      </c>
      <c r="B12" s="22" t="n">
        <v>47391</v>
      </c>
      <c r="C12" s="5" t="inlineStr">
        <is>
          <t>MBO team</t>
        </is>
      </c>
      <c r="D12" s="5" t="inlineStr">
        <is>
          <t>Not started</t>
        </is>
      </c>
      <c r="E12" s="23">
        <f>ROUND(('Exit Overview'!$B$11-B12)/365.25,1)</f>
        <v/>
      </c>
    </row>
    <row r="13">
      <c r="A13" s="5" t="inlineStr">
        <is>
          <t>Updated valuation</t>
        </is>
      </c>
      <c r="B13" s="22" t="n">
        <v>47573</v>
      </c>
      <c r="C13" s="5" t="inlineStr">
        <is>
          <t>Appraiser</t>
        </is>
      </c>
      <c r="D13" s="5" t="inlineStr">
        <is>
          <t>Not started</t>
        </is>
      </c>
      <c r="E13" s="23">
        <f>ROUND(('Exit Overview'!$B$11-B13)/365.25,1)</f>
        <v/>
      </c>
    </row>
    <row r="14">
      <c r="A14" s="5" t="inlineStr">
        <is>
          <t>Letter of intent signed</t>
        </is>
      </c>
      <c r="B14" s="22" t="n">
        <v>47756</v>
      </c>
      <c r="C14" s="5" t="inlineStr">
        <is>
          <t>Founder, MBO team, M&amp;A advisor</t>
        </is>
      </c>
      <c r="D14" s="5" t="inlineStr">
        <is>
          <t>Not started</t>
        </is>
      </c>
      <c r="E14" s="23">
        <f>ROUND(('Exit Overview'!$B$11-B14)/365.25,1)</f>
        <v/>
      </c>
    </row>
    <row r="15">
      <c r="A15" s="5" t="inlineStr">
        <is>
          <t>Closing</t>
        </is>
      </c>
      <c r="B15" s="22" t="n">
        <v>48029</v>
      </c>
      <c r="C15" s="5" t="inlineStr">
        <is>
          <t>Founder, MBO team, lawyers</t>
        </is>
      </c>
      <c r="D15" s="5" t="inlineStr">
        <is>
          <t>Not started</t>
        </is>
      </c>
      <c r="E15" s="23">
        <f>ROUND(('Exit Overview'!$B$11-B15)/365.25,1)</f>
        <v/>
      </c>
    </row>
    <row r="16">
      <c r="A16" s="5" t="inlineStr">
        <is>
          <t>End of the 12-month paid transition role</t>
        </is>
      </c>
      <c r="B16" s="22" t="n">
        <v>48395</v>
      </c>
      <c r="C16" s="5" t="inlineStr">
        <is>
          <t>Founder</t>
        </is>
      </c>
      <c r="D16" s="5" t="inlineStr">
        <is>
          <t>Not started</t>
        </is>
      </c>
      <c r="E16" s="23">
        <f>ROUND(('Exit Overview'!$B$11-B16)/365.25,1)</f>
        <v/>
      </c>
    </row>
    <row r="17">
      <c r="B17" s="24" t="n"/>
      <c r="E17" s="25">
        <f>IF(B17="","",ROUND(('Exit Overview'!$B$11-B17)/365.25,1))</f>
        <v/>
      </c>
    </row>
    <row r="18">
      <c r="B18" s="24" t="n"/>
      <c r="E18" s="25">
        <f>IF(B18="","",ROUND(('Exit Overview'!$B$11-B18)/365.25,1))</f>
        <v/>
      </c>
    </row>
    <row r="19">
      <c r="B19" s="24" t="n"/>
      <c r="E19" s="25">
        <f>IF(B19="","",ROUND(('Exit Overview'!$B$11-B19)/365.25,1))</f>
        <v/>
      </c>
    </row>
    <row r="20">
      <c r="B20" s="24" t="n"/>
      <c r="E20" s="25">
        <f>IF(B20="","",ROUND(('Exit Overview'!$B$11-B20)/365.25,1))</f>
        <v/>
      </c>
    </row>
    <row r="21">
      <c r="B21" s="24" t="n"/>
      <c r="E21" s="25">
        <f>IF(B21="","",ROUND(('Exit Overview'!$B$11-B21)/365.25,1))</f>
        <v/>
      </c>
    </row>
    <row r="22">
      <c r="B22" s="24" t="n"/>
      <c r="E22" s="25">
        <f>IF(B22="","",ROUND(('Exit Overview'!$B$11-B22)/365.25,1))</f>
        <v/>
      </c>
    </row>
    <row r="23">
      <c r="B23" s="24" t="n"/>
      <c r="E23" s="25">
        <f>IF(B23="","",ROUND(('Exit Overview'!$B$11-B23)/365.25,1))</f>
        <v/>
      </c>
    </row>
    <row r="24">
      <c r="B24" s="24" t="n"/>
      <c r="E24" s="25">
        <f>IF(B24="","",ROUND(('Exit Overview'!$B$11-B24)/365.25,1))</f>
        <v/>
      </c>
    </row>
    <row r="25">
      <c r="B25" s="24" t="n"/>
      <c r="E25" s="25">
        <f>IF(B25="","",ROUND(('Exit Overview'!$B$11-B25)/365.25,1))</f>
        <v/>
      </c>
    </row>
    <row r="26">
      <c r="B26" s="24" t="n"/>
      <c r="E26" s="25">
        <f>IF(B26="","",ROUND(('Exit Overview'!$B$11-B26)/365.25,1))</f>
        <v/>
      </c>
    </row>
  </sheetData>
  <conditionalFormatting sqref="D7:D26">
    <cfRule type="cellIs" priority="1" operator="equal" dxfId="0">
      <formula>"Done"</formula>
    </cfRule>
  </conditionalFormatting>
  <dataValidations count="1">
    <dataValidation sqref="D7:D26" showDropDown="0" showInputMessage="0" showErrorMessage="0" allowBlank="1" type="list">
      <formula1>"Not started,In progress,Done"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6"/>
  <sheetViews>
    <sheetView showGridLines="1"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50" customWidth="1" min="3" max="3"/>
    <col width="22" customWidth="1" min="4" max="4"/>
  </cols>
  <sheetData>
    <row r="1">
      <c r="A1" s="1" t="inlineStr">
        <is>
          <t>MI  MARKET INTELLIGENCE TOOLS   ·   marketintelligencetools.com/templates/</t>
        </is>
      </c>
    </row>
    <row r="2">
      <c r="A2" s="2" t="inlineStr">
        <is>
          <t>Transition &amp; Contingency Plan</t>
        </is>
      </c>
    </row>
    <row r="3">
      <c r="A3" s="3" t="inlineStr">
        <is>
          <t>A checklist; no formulas. List what has to move from the owner's head to the new owners, set the post-close role, and write a response to each of the five Ds before closing day.</t>
        </is>
      </c>
    </row>
    <row r="5">
      <c r="A5" s="16" t="inlineStr">
        <is>
          <t>Knowledge transfer</t>
        </is>
      </c>
    </row>
    <row r="6">
      <c r="A6" s="4" t="inlineStr">
        <is>
          <t>ITEM</t>
        </is>
      </c>
      <c r="B6" s="4" t="inlineStr">
        <is>
          <t>HELD BY TODAY</t>
        </is>
      </c>
      <c r="C6" s="4" t="inlineStr">
        <is>
          <t>HANDED OVER TO</t>
        </is>
      </c>
      <c r="D6" s="4" t="inlineStr">
        <is>
          <t>BY WHEN</t>
        </is>
      </c>
    </row>
    <row r="7">
      <c r="A7" s="5" t="inlineStr">
        <is>
          <t>Top customer relationships</t>
        </is>
      </c>
      <c r="B7" s="5" t="inlineStr">
        <is>
          <t>Founder</t>
        </is>
      </c>
      <c r="C7" s="5" t="inlineStr">
        <is>
          <t>General manager, introduced in person</t>
        </is>
      </c>
      <c r="D7" s="5" t="inlineStr">
        <is>
          <t>Before the letter of intent</t>
        </is>
      </c>
    </row>
    <row r="8">
      <c r="A8" s="5" t="inlineStr">
        <is>
          <t>Supplier contracts and equipment dealer terms</t>
        </is>
      </c>
      <c r="B8" s="5" t="inlineStr">
        <is>
          <t>Founder</t>
        </is>
      </c>
      <c r="C8" s="5" t="inlineStr">
        <is>
          <t>General manager</t>
        </is>
      </c>
      <c r="D8" s="5" t="inlineStr">
        <is>
          <t>2029</t>
        </is>
      </c>
    </row>
    <row r="9">
      <c r="A9" s="5" t="inlineStr">
        <is>
          <t>Estimating method and pricing rules</t>
        </is>
      </c>
      <c r="B9" s="5" t="inlineStr">
        <is>
          <t>Founder</t>
        </is>
      </c>
      <c r="C9" s="5" t="inlineStr">
        <is>
          <t>Division leads (documented process)</t>
        </is>
      </c>
      <c r="D9" s="5" t="inlineStr">
        <is>
          <t>2028</t>
        </is>
      </c>
    </row>
    <row r="10">
      <c r="A10" s="5" t="inlineStr">
        <is>
          <t>Contractor licenses and permits</t>
        </is>
      </c>
      <c r="B10" s="5" t="inlineStr">
        <is>
          <t>Founder</t>
        </is>
      </c>
      <c r="C10" s="5" t="inlineStr">
        <is>
          <t>General manager as license holder</t>
        </is>
      </c>
      <c r="D10" s="5" t="inlineStr">
        <is>
          <t>Before closing</t>
        </is>
      </c>
    </row>
    <row r="11">
      <c r="A11" s="5" t="inlineStr">
        <is>
          <t>Intellectual property: job-costing sheets, service-agreement templates</t>
        </is>
      </c>
      <c r="B11" s="5" t="inlineStr">
        <is>
          <t>Founder</t>
        </is>
      </c>
      <c r="C11" s="5" t="inlineStr">
        <is>
          <t>Operations, assigned to the company</t>
        </is>
      </c>
      <c r="D11" s="5" t="inlineStr">
        <is>
          <t>Before closing</t>
        </is>
      </c>
    </row>
    <row r="13">
      <c r="A13" s="16" t="inlineStr">
        <is>
          <t>Owner's role after closing</t>
        </is>
      </c>
    </row>
    <row r="14">
      <c r="A14" s="4" t="inlineStr">
        <is>
          <t>FIELD</t>
        </is>
      </c>
      <c r="B14" s="4" t="inlineStr">
        <is>
          <t>DETAIL</t>
        </is>
      </c>
    </row>
    <row r="15">
      <c r="A15" s="5" t="inlineStr">
        <is>
          <t>Role</t>
        </is>
      </c>
      <c r="B15" s="5" t="inlineStr">
        <is>
          <t>Paid transition consultant to the new owners</t>
        </is>
      </c>
    </row>
    <row r="16">
      <c r="A16" s="5" t="inlineStr">
        <is>
          <t>Duration</t>
        </is>
      </c>
      <c r="B16" s="5" t="inlineStr">
        <is>
          <t>12 months from closing</t>
        </is>
      </c>
    </row>
    <row r="17">
      <c r="A17" s="5" t="inlineStr">
        <is>
          <t>Control</t>
        </is>
      </c>
      <c r="B17" s="5" t="inlineStr">
        <is>
          <t>No signing authority after closing</t>
        </is>
      </c>
    </row>
    <row r="18">
      <c r="A18" s="5" t="inlineStr">
        <is>
          <t>Pay</t>
        </is>
      </c>
      <c r="B18" s="5" t="inlineStr">
        <is>
          <t>Monthly fee set in the purchase agreement</t>
        </is>
      </c>
    </row>
    <row r="20">
      <c r="A20" s="16" t="inlineStr">
        <is>
          <t>Contingency plan: the five Ds</t>
        </is>
      </c>
    </row>
    <row r="21">
      <c r="A21" s="4" t="inlineStr">
        <is>
          <t>THE D</t>
        </is>
      </c>
      <c r="B21" s="4" t="inlineStr">
        <is>
          <t>WHAT IT LOOKS LIKE</t>
        </is>
      </c>
      <c r="C21" s="4" t="inlineStr">
        <is>
          <t>RIDGELINE'S CONTINGENCY</t>
        </is>
      </c>
      <c r="D21" s="4" t="inlineStr">
        <is>
          <t>IN PLACE?</t>
        </is>
      </c>
    </row>
    <row r="22">
      <c r="A22" s="5" t="inlineStr">
        <is>
          <t>Death</t>
        </is>
      </c>
      <c r="B22" s="5" t="inlineStr">
        <is>
          <t>The founder dies before the sale</t>
        </is>
      </c>
      <c r="C22" s="5" t="inlineStr">
        <is>
          <t>Buy-sell agreement funded by life insurance</t>
        </is>
      </c>
      <c r="D22" s="5" t="inlineStr"/>
    </row>
    <row r="23">
      <c r="A23" s="5" t="inlineStr">
        <is>
          <t>Disability</t>
        </is>
      </c>
      <c r="B23" s="5" t="inlineStr">
        <is>
          <t>The founder can't work for months</t>
        </is>
      </c>
      <c r="C23" s="5" t="inlineStr">
        <is>
          <t>General manager holds signing authority; key-person disability cover</t>
        </is>
      </c>
      <c r="D23" s="5" t="inlineStr"/>
    </row>
    <row r="24">
      <c r="A24" s="5" t="inlineStr">
        <is>
          <t>Divorce</t>
        </is>
      </c>
      <c r="B24" s="5" t="inlineStr">
        <is>
          <t>A spouse gains a claim on the shares</t>
        </is>
      </c>
      <c r="C24" s="5" t="inlineStr">
        <is>
          <t>Shareholder agreement; spouse signs off on the exit goals</t>
        </is>
      </c>
      <c r="D24" s="5" t="inlineStr"/>
    </row>
    <row r="25">
      <c r="A25" s="5" t="inlineStr">
        <is>
          <t>Disagreement</t>
        </is>
      </c>
      <c r="B25" s="5" t="inlineStr">
        <is>
          <t>The MBO team or a partner splits or stalls</t>
        </is>
      </c>
      <c r="C25" s="5" t="inlineStr">
        <is>
          <t>Strategic sale stays scored as the backup route</t>
        </is>
      </c>
      <c r="D25" s="5" t="inlineStr"/>
    </row>
    <row r="26">
      <c r="A26" s="5" t="inlineStr">
        <is>
          <t>Distress</t>
        </is>
      </c>
      <c r="B26" s="5" t="inlineStr">
        <is>
          <t>A downturn or a lost anchor customer</t>
        </is>
      </c>
      <c r="C26" s="5" t="inlineStr">
        <is>
          <t>Liquidation floor value from the asset appraisal; six months of cash reserve</t>
        </is>
      </c>
      <c r="D26" s="5" t="inlineStr"/>
    </row>
  </sheetData>
  <dataValidations count="1">
    <dataValidation sqref="D22:D26" showDropDown="0" showInputMessage="0" showErrorMessage="0" allowBlank="1" type="list">
      <formula1>"Yes,No,In progress"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2026-10-15T10:30:42Z</dcterms:created>
  <dcterms:modified xmlns:dcterms="http://purl.org/dc/terms/" xmlns:xsi="http://www.w3.org/2001/XMLSchema-instance" xsi:type="dcterms:W3CDTF">2026-10-15T10:30:42Z</dcterms:modified>
</cp:coreProperties>
</file>